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JDVA\マスターズ関係\第7回デフマスターズ大会\"/>
    </mc:Choice>
  </mc:AlternateContent>
  <xr:revisionPtr revIDLastSave="0" documentId="8_{575E79E8-D68F-4232-9860-FF74D0B710CC}" xr6:coauthVersionLast="44" xr6:coauthVersionMax="44" xr10:uidLastSave="{00000000-0000-0000-0000-000000000000}"/>
  <bookViews>
    <workbookView xWindow="380" yWindow="3260" windowWidth="18270" windowHeight="6000" firstSheet="1" activeTab="1" xr2:uid="{00000000-000D-0000-FFFF-FFFF00000000}"/>
  </bookViews>
  <sheets>
    <sheet name="NAME_DEF" sheetId="3" state="hidden" r:id="rId1"/>
    <sheet name="登録事項" sheetId="7" r:id="rId2"/>
    <sheet name="登録事項 (サンプル)" sheetId="12" r:id="rId3"/>
    <sheet name="申込書" sheetId="4" r:id="rId4"/>
    <sheet name="申込書（サンプル）" sheetId="5" r:id="rId5"/>
    <sheet name="会員情報" sheetId="9" r:id="rId6"/>
    <sheet name="【旧】登録事項" sheetId="11" state="hidden" r:id="rId7"/>
  </sheets>
  <externalReferences>
    <externalReference r:id="rId8"/>
    <externalReference r:id="rId9"/>
  </externalReferences>
  <definedNames>
    <definedName name="DEAF健聴者" localSheetId="6">[1]NAME_DEF!$F$3:$F$5</definedName>
    <definedName name="DEAF健聴者" localSheetId="1">[1]NAME_DEF!$F$3:$F$5</definedName>
    <definedName name="DEAF健聴者" localSheetId="2">[1]NAME_DEF!$F$3:$F$5</definedName>
    <definedName name="DEAF健聴者">NAME_DEF!$F$3:$F$5</definedName>
    <definedName name="JDVA会員登録状況">[2]MY_NAME_DEF!$B$12:$B$15</definedName>
    <definedName name="ＰＣ携帯ドメイン候補">[2]MY_NAME_DEF!$F$31:$F$44</definedName>
    <definedName name="_xlnm.Print_Area" localSheetId="6">【旧】登録事項!$B$1:$AM$17</definedName>
    <definedName name="_xlnm.Print_Area" localSheetId="5">会員情報!$B$1:$AX$50</definedName>
    <definedName name="_xlnm.Print_Area" localSheetId="3">申込書!$B$1:$AM$58</definedName>
    <definedName name="_xlnm.Print_Area" localSheetId="4">'申込書（サンプル）'!$B$1:$AM$59</definedName>
    <definedName name="_xlnm.Print_Area" localSheetId="1">登録事項!$B$1:$AM$21</definedName>
    <definedName name="_xlnm.Print_Area" localSheetId="2">'登録事項 (サンプル)'!$B$1:$AM$21</definedName>
    <definedName name="VOID">NAME_DEF!$B$16</definedName>
    <definedName name="チーム区分">NAME_DEF!$D$3:$D$5</definedName>
    <definedName name="会員非会員" localSheetId="6">[1]NAME_DEF!$B$3:$B$6</definedName>
    <definedName name="会員非会員" localSheetId="1">[1]NAME_DEF!$B$3:$B$6</definedName>
    <definedName name="会員非会員" localSheetId="2">[1]NAME_DEF!$B$3:$B$6</definedName>
    <definedName name="会員非会員">NAME_DEF!$B$3:$B$6</definedName>
    <definedName name="会費">[2]MY_NAME_DEF!$B$5:$B$8</definedName>
    <definedName name="県名">NAME_DEF!$H$3:$H$49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F23" i="4" l="1"/>
  <c r="BF24" i="4"/>
  <c r="BF25" i="4"/>
  <c r="BF22" i="4"/>
  <c r="F13" i="9" l="1"/>
  <c r="BK13" i="9" l="1"/>
  <c r="BK14" i="9" s="1"/>
  <c r="R14" i="9" s="1"/>
  <c r="R23" i="9" l="1"/>
  <c r="R25" i="9"/>
  <c r="R27" i="9"/>
  <c r="R29" i="9"/>
  <c r="R31" i="9"/>
  <c r="R33" i="9"/>
  <c r="R35" i="9"/>
  <c r="R37" i="9"/>
  <c r="R39" i="9"/>
  <c r="R41" i="9"/>
  <c r="R43" i="9"/>
  <c r="R21" i="9"/>
  <c r="M19" i="9" l="1"/>
  <c r="M17" i="9"/>
  <c r="M15" i="9"/>
  <c r="M13" i="9"/>
  <c r="F25" i="9"/>
  <c r="BK25" i="9" s="1"/>
  <c r="BK26" i="9" s="1"/>
  <c r="F27" i="9"/>
  <c r="BK27" i="9" s="1"/>
  <c r="BK28" i="9" s="1"/>
  <c r="F29" i="9"/>
  <c r="BK29" i="9" s="1"/>
  <c r="BK30" i="9" s="1"/>
  <c r="F31" i="9"/>
  <c r="BK31" i="9" s="1"/>
  <c r="BK32" i="9" s="1"/>
  <c r="F33" i="9"/>
  <c r="BK33" i="9" s="1"/>
  <c r="BK34" i="9" s="1"/>
  <c r="F35" i="9"/>
  <c r="BK35" i="9" s="1"/>
  <c r="BK36" i="9" s="1"/>
  <c r="F37" i="9"/>
  <c r="BK37" i="9" s="1"/>
  <c r="BK38" i="9" s="1"/>
  <c r="F39" i="9"/>
  <c r="BK39" i="9" s="1"/>
  <c r="BK40" i="9" s="1"/>
  <c r="F41" i="9"/>
  <c r="BK41" i="9" s="1"/>
  <c r="BK42" i="9" s="1"/>
  <c r="F43" i="9"/>
  <c r="BK43" i="9" s="1"/>
  <c r="BK44" i="9" s="1"/>
  <c r="F23" i="9"/>
  <c r="BK23" i="9" s="1"/>
  <c r="BK24" i="9" s="1"/>
  <c r="F21" i="9"/>
  <c r="BK21" i="9" s="1"/>
  <c r="BK22" i="9" s="1"/>
  <c r="F19" i="9"/>
  <c r="BK19" i="9" s="1"/>
  <c r="BK20" i="9" s="1"/>
  <c r="R20" i="9" s="1"/>
  <c r="F17" i="9"/>
  <c r="BK17" i="9" s="1"/>
  <c r="BK18" i="9" s="1"/>
  <c r="R18" i="9" s="1"/>
  <c r="F15" i="9"/>
  <c r="BK15" i="9" s="1"/>
  <c r="BK16" i="9" s="1"/>
  <c r="R16" i="9" s="1"/>
  <c r="BN56" i="4" l="1"/>
  <c r="BO56" i="4" s="1"/>
  <c r="AC56" i="4" s="1"/>
  <c r="BL56" i="4"/>
  <c r="BM56" i="4" s="1"/>
  <c r="S56" i="4" s="1"/>
  <c r="BJ56" i="4"/>
  <c r="BK56" i="4" l="1"/>
  <c r="H56" i="4" s="1"/>
  <c r="BA23" i="4" l="1"/>
  <c r="BB23" i="4" s="1"/>
  <c r="BA24" i="4"/>
  <c r="BB24" i="4" s="1"/>
  <c r="BA25" i="4"/>
  <c r="BB25" i="4" s="1"/>
  <c r="BA22" i="4"/>
  <c r="BC22" i="4" s="1"/>
  <c r="BC52" i="4"/>
  <c r="BC50" i="4"/>
  <c r="BC48" i="4"/>
  <c r="BC46" i="4"/>
  <c r="BC44" i="4"/>
  <c r="BC42" i="4"/>
  <c r="BC40" i="4"/>
  <c r="BC38" i="4"/>
  <c r="BC36" i="4"/>
  <c r="BC34" i="4"/>
  <c r="BC32" i="4"/>
  <c r="BC30" i="4"/>
  <c r="BB52" i="4"/>
  <c r="BB50" i="4"/>
  <c r="BB48" i="4"/>
  <c r="BB46" i="4"/>
  <c r="BB44" i="4"/>
  <c r="BB42" i="4"/>
  <c r="BB40" i="4"/>
  <c r="BB38" i="4"/>
  <c r="BB36" i="4"/>
  <c r="BB34" i="4"/>
  <c r="BB32" i="4"/>
  <c r="BB30" i="4"/>
  <c r="BA31" i="4"/>
  <c r="BA32" i="4"/>
  <c r="BA33" i="4"/>
  <c r="BA34" i="4"/>
  <c r="BA35" i="4"/>
  <c r="BA36" i="4"/>
  <c r="BA37" i="4"/>
  <c r="BA38" i="4"/>
  <c r="BA39" i="4"/>
  <c r="BA40" i="4"/>
  <c r="BA41" i="4"/>
  <c r="BA42" i="4"/>
  <c r="BA43" i="4"/>
  <c r="BA44" i="4"/>
  <c r="BA45" i="4"/>
  <c r="BA46" i="4"/>
  <c r="BA47" i="4"/>
  <c r="BA48" i="4"/>
  <c r="BA49" i="4"/>
  <c r="BA50" i="4"/>
  <c r="BA51" i="4"/>
  <c r="BA52" i="4"/>
  <c r="BA53" i="4"/>
  <c r="BA30" i="4"/>
  <c r="BE23" i="4"/>
  <c r="BE24" i="4"/>
  <c r="BE25" i="4"/>
  <c r="BE22" i="4"/>
  <c r="BG23" i="4" l="1"/>
  <c r="BH23" i="4" s="1"/>
  <c r="Z23" i="4" s="1"/>
  <c r="BD46" i="4"/>
  <c r="BJ46" i="4"/>
  <c r="BK46" i="4" s="1"/>
  <c r="BC47" i="4"/>
  <c r="N47" i="4" s="1"/>
  <c r="R38" i="9" s="1"/>
  <c r="BD38" i="4"/>
  <c r="BJ38" i="4"/>
  <c r="BK38" i="4" s="1"/>
  <c r="BC39" i="4"/>
  <c r="N39" i="4" s="1"/>
  <c r="R30" i="9" s="1"/>
  <c r="BD48" i="4"/>
  <c r="BJ48" i="4"/>
  <c r="BK48" i="4" s="1"/>
  <c r="BC49" i="4"/>
  <c r="N49" i="4" s="1"/>
  <c r="R40" i="9" s="1"/>
  <c r="BD44" i="4"/>
  <c r="BJ44" i="4"/>
  <c r="BK44" i="4" s="1"/>
  <c r="BC45" i="4"/>
  <c r="N45" i="4" s="1"/>
  <c r="R36" i="9" s="1"/>
  <c r="BD40" i="4"/>
  <c r="BJ40" i="4"/>
  <c r="BK40" i="4" s="1"/>
  <c r="BC41" i="4"/>
  <c r="N41" i="4" s="1"/>
  <c r="R32" i="9" s="1"/>
  <c r="BD36" i="4"/>
  <c r="BJ36" i="4"/>
  <c r="BK36" i="4" s="1"/>
  <c r="BC37" i="4"/>
  <c r="N37" i="4" s="1"/>
  <c r="R28" i="9" s="1"/>
  <c r="BE36" i="4"/>
  <c r="BE44" i="4"/>
  <c r="BF36" i="4"/>
  <c r="BF44" i="4"/>
  <c r="BE38" i="4"/>
  <c r="BE46" i="4"/>
  <c r="BF38" i="4"/>
  <c r="BF46" i="4"/>
  <c r="BG46" i="4" s="1"/>
  <c r="BH46" i="4" s="1"/>
  <c r="AC46" i="4" s="1"/>
  <c r="BD42" i="4"/>
  <c r="BJ42" i="4"/>
  <c r="BK42" i="4" s="1"/>
  <c r="BC43" i="4"/>
  <c r="N43" i="4" s="1"/>
  <c r="R34" i="9" s="1"/>
  <c r="BE40" i="4"/>
  <c r="BE48" i="4"/>
  <c r="BF40" i="4"/>
  <c r="BF48" i="4"/>
  <c r="BD50" i="4"/>
  <c r="BJ50" i="4"/>
  <c r="BK50" i="4" s="1"/>
  <c r="BC51" i="4"/>
  <c r="N51" i="4" s="1"/>
  <c r="R42" i="9" s="1"/>
  <c r="BC25" i="4"/>
  <c r="BE42" i="4"/>
  <c r="BE50" i="4"/>
  <c r="BF42" i="4"/>
  <c r="BF50" i="4"/>
  <c r="BG24" i="4"/>
  <c r="BH24" i="4" s="1"/>
  <c r="Z24" i="4" s="1"/>
  <c r="BF34" i="4"/>
  <c r="BC24" i="4"/>
  <c r="BD34" i="4"/>
  <c r="BC35" i="4"/>
  <c r="N35" i="4" s="1"/>
  <c r="R26" i="9" s="1"/>
  <c r="BJ34" i="4"/>
  <c r="BK34" i="4" s="1"/>
  <c r="BE34" i="4"/>
  <c r="BD32" i="4"/>
  <c r="BJ32" i="4"/>
  <c r="BK32" i="4" s="1"/>
  <c r="BC33" i="4"/>
  <c r="N33" i="4" s="1"/>
  <c r="R24" i="9" s="1"/>
  <c r="BF32" i="4"/>
  <c r="BE32" i="4"/>
  <c r="BJ30" i="4"/>
  <c r="BK30" i="4" s="1"/>
  <c r="BD52" i="4"/>
  <c r="BJ52" i="4"/>
  <c r="BK52" i="4" s="1"/>
  <c r="BC53" i="4"/>
  <c r="N53" i="4" s="1"/>
  <c r="R44" i="9" s="1"/>
  <c r="BE52" i="4"/>
  <c r="BF52" i="4"/>
  <c r="BC31" i="4"/>
  <c r="N31" i="4" s="1"/>
  <c r="R22" i="9" s="1"/>
  <c r="BE30" i="4"/>
  <c r="BF30" i="4"/>
  <c r="BC23" i="4"/>
  <c r="BD30" i="4"/>
  <c r="BB22" i="4"/>
  <c r="BG25" i="4"/>
  <c r="BH25" i="4" s="1"/>
  <c r="Z25" i="4" s="1"/>
  <c r="BG22" i="4"/>
  <c r="BH22" i="4" s="1"/>
  <c r="Z22" i="4" s="1"/>
  <c r="BG44" i="4" l="1"/>
  <c r="BH44" i="4" s="1"/>
  <c r="AC44" i="4" s="1"/>
  <c r="BG50" i="4"/>
  <c r="BH50" i="4" s="1"/>
  <c r="AC50" i="4" s="1"/>
  <c r="BG48" i="4"/>
  <c r="BH48" i="4" s="1"/>
  <c r="AC48" i="4" s="1"/>
  <c r="BG38" i="4"/>
  <c r="BH38" i="4" s="1"/>
  <c r="AC38" i="4" s="1"/>
  <c r="BG36" i="4"/>
  <c r="BH36" i="4" s="1"/>
  <c r="AC36" i="4" s="1"/>
  <c r="BG42" i="4"/>
  <c r="BH42" i="4" s="1"/>
  <c r="AC42" i="4" s="1"/>
  <c r="BG40" i="4"/>
  <c r="BH40" i="4" s="1"/>
  <c r="AC40" i="4" s="1"/>
  <c r="BG34" i="4"/>
  <c r="BH34" i="4" s="1"/>
  <c r="AC34" i="4" s="1"/>
  <c r="BG32" i="4"/>
  <c r="BH32" i="4" s="1"/>
  <c r="AC32" i="4" s="1"/>
  <c r="BG52" i="4"/>
  <c r="BH52" i="4" s="1"/>
  <c r="AC52" i="4" s="1"/>
  <c r="BG30" i="4"/>
  <c r="BH30" i="4" s="1"/>
  <c r="AC30" i="4" s="1"/>
  <c r="G18" i="4" l="1"/>
</calcChain>
</file>

<file path=xl/sharedStrings.xml><?xml version="1.0" encoding="utf-8"?>
<sst xmlns="http://schemas.openxmlformats.org/spreadsheetml/2006/main" count="502" uniqueCount="233">
  <si>
    <t>チーム名</t>
    <rPh sb="3" eb="4">
      <t>メイ</t>
    </rPh>
    <phoneticPr fontId="1"/>
  </si>
  <si>
    <t>選手名</t>
    <rPh sb="0" eb="3">
      <t>センシュメイ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</si>
  <si>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</si>
  <si>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</si>
  <si>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身長</t>
    <rPh sb="0" eb="2">
      <t>シンチョウ</t>
    </rPh>
    <phoneticPr fontId="1"/>
  </si>
  <si>
    <t>主将</t>
    <rPh sb="0" eb="2">
      <t>シュショウ</t>
    </rPh>
    <phoneticPr fontId="1"/>
  </si>
  <si>
    <t>費用</t>
    <rPh sb="0" eb="2">
      <t>ヒヨウ</t>
    </rPh>
    <phoneticPr fontId="1"/>
  </si>
  <si>
    <t>背番号</t>
    <rPh sb="0" eb="3">
      <t>セバンゴウ</t>
    </rPh>
    <phoneticPr fontId="1"/>
  </si>
  <si>
    <t>(年齢)</t>
    <rPh sb="1" eb="3">
      <t>ネンレイ</t>
    </rPh>
    <phoneticPr fontId="1"/>
  </si>
  <si>
    <t>(㎝)</t>
    <phoneticPr fontId="1"/>
  </si>
  <si>
    <t>会員非会員</t>
    <rPh sb="0" eb="2">
      <t>カイイン</t>
    </rPh>
    <rPh sb="2" eb="5">
      <t>ヒカイイン</t>
    </rPh>
    <phoneticPr fontId="1"/>
  </si>
  <si>
    <t>会員</t>
    <rPh sb="0" eb="2">
      <t>カイイン</t>
    </rPh>
    <phoneticPr fontId="1"/>
  </si>
  <si>
    <t>非会員</t>
    <rPh sb="0" eb="3">
      <t>ヒカイイン</t>
    </rPh>
    <phoneticPr fontId="1"/>
  </si>
  <si>
    <t>No</t>
    <phoneticPr fontId="1"/>
  </si>
  <si>
    <t>ふりがな</t>
    <phoneticPr fontId="1"/>
  </si>
  <si>
    <t>No</t>
    <phoneticPr fontId="1"/>
  </si>
  <si>
    <t>リベロ①</t>
    <phoneticPr fontId="1"/>
  </si>
  <si>
    <t>リベロ②</t>
    <phoneticPr fontId="1"/>
  </si>
  <si>
    <t>参加申込書</t>
    <rPh sb="0" eb="2">
      <t>サンカ</t>
    </rPh>
    <rPh sb="2" eb="5">
      <t>モウシコミショ</t>
    </rPh>
    <phoneticPr fontId="1"/>
  </si>
  <si>
    <t>申込締切日：</t>
    <rPh sb="0" eb="5">
      <t>モウシコミシメキリビ</t>
    </rPh>
    <phoneticPr fontId="1"/>
  </si>
  <si>
    <t>代表者住所</t>
    <rPh sb="0" eb="3">
      <t>ダイヒョウシャ</t>
    </rPh>
    <rPh sb="3" eb="5">
      <t>ジュウショ</t>
    </rPh>
    <phoneticPr fontId="1"/>
  </si>
  <si>
    <t>監督</t>
    <rPh sb="0" eb="2">
      <t>カントク</t>
    </rPh>
    <phoneticPr fontId="1"/>
  </si>
  <si>
    <t>スタッフ①</t>
    <phoneticPr fontId="1"/>
  </si>
  <si>
    <t>スタッフ②</t>
    <phoneticPr fontId="1"/>
  </si>
  <si>
    <t>スタッフ③</t>
    <phoneticPr fontId="1"/>
  </si>
  <si>
    <t>氏名</t>
    <rPh sb="0" eb="2">
      <t>シメイ</t>
    </rPh>
    <phoneticPr fontId="1"/>
  </si>
  <si>
    <t>会員／非会員</t>
    <rPh sb="0" eb="2">
      <t>カイイン</t>
    </rPh>
    <rPh sb="3" eb="6">
      <t>ヒカイイン</t>
    </rPh>
    <phoneticPr fontId="1"/>
  </si>
  <si>
    <t>チーム所在地</t>
    <rPh sb="3" eb="5">
      <t>ショザイ</t>
    </rPh>
    <rPh sb="5" eb="6">
      <t>チ</t>
    </rPh>
    <phoneticPr fontId="1"/>
  </si>
  <si>
    <t>チーム区分</t>
    <rPh sb="3" eb="5">
      <t>クブン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</si>
  <si>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</si>
  <si>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</si>
  <si>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チーム区分</t>
    <rPh sb="3" eb="5">
      <t>クブン</t>
    </rPh>
    <phoneticPr fontId="1"/>
  </si>
  <si>
    <t>〒</t>
    <phoneticPr fontId="1"/>
  </si>
  <si>
    <t>ＦＡＸ番号</t>
    <rPh sb="3" eb="5">
      <t>バンゴウ</t>
    </rPh>
    <phoneticPr fontId="1"/>
  </si>
  <si>
    <t>E-mail（注1）</t>
    <rPh sb="7" eb="8">
      <t>チュウ</t>
    </rPh>
    <phoneticPr fontId="1"/>
  </si>
  <si>
    <t>(注1)E-mailは、事務連絡または大会連絡に利用します。</t>
    <rPh sb="1" eb="2">
      <t>チュウ</t>
    </rPh>
    <rPh sb="12" eb="14">
      <t>ジム</t>
    </rPh>
    <rPh sb="14" eb="16">
      <t>レンラク</t>
    </rPh>
    <rPh sb="19" eb="21">
      <t>タイカイ</t>
    </rPh>
    <rPh sb="21" eb="23">
      <t>レンラク</t>
    </rPh>
    <rPh sb="24" eb="26">
      <t>リヨウ</t>
    </rPh>
    <phoneticPr fontId="1"/>
  </si>
  <si>
    <t>（必須）</t>
    <rPh sb="1" eb="3">
      <t>ヒッス</t>
    </rPh>
    <phoneticPr fontId="1"/>
  </si>
  <si>
    <t>区分</t>
    <rPh sb="0" eb="2">
      <t>クブン</t>
    </rPh>
    <phoneticPr fontId="1"/>
  </si>
  <si>
    <t>●選手情報（DEAF）</t>
    <rPh sb="1" eb="3">
      <t>センシュ</t>
    </rPh>
    <rPh sb="3" eb="5">
      <t>ジョウホウ</t>
    </rPh>
    <phoneticPr fontId="1"/>
  </si>
  <si>
    <t>会員（早期割引）</t>
    <rPh sb="0" eb="2">
      <t>カイイン</t>
    </rPh>
    <rPh sb="3" eb="5">
      <t>ソウキ</t>
    </rPh>
    <rPh sb="5" eb="7">
      <t>ワリビキ</t>
    </rPh>
    <phoneticPr fontId="1"/>
  </si>
  <si>
    <t>代表者氏名</t>
    <rPh sb="0" eb="3">
      <t>ダイヒョウシャ</t>
    </rPh>
    <rPh sb="3" eb="5">
      <t>シメイ</t>
    </rPh>
    <phoneticPr fontId="1"/>
  </si>
  <si>
    <t>●費用合計（合計金額を期日までにお振込みください）</t>
    <rPh sb="1" eb="3">
      <t>ヒヨウ</t>
    </rPh>
    <rPh sb="3" eb="5">
      <t>ゴウケイ</t>
    </rPh>
    <rPh sb="6" eb="8">
      <t>ゴウケイ</t>
    </rPh>
    <rPh sb="8" eb="10">
      <t>キンガク</t>
    </rPh>
    <rPh sb="11" eb="13">
      <t>キジツ</t>
    </rPh>
    <rPh sb="17" eb="19">
      <t>フリコ</t>
    </rPh>
    <phoneticPr fontId="1"/>
  </si>
  <si>
    <t>合計金額</t>
    <rPh sb="0" eb="2">
      <t>ゴウケイ</t>
    </rPh>
    <rPh sb="2" eb="4">
      <t>キンガク</t>
    </rPh>
    <phoneticPr fontId="1"/>
  </si>
  <si>
    <t>DEAF/健聴者</t>
    <rPh sb="5" eb="8">
      <t>ケンチョウシャ</t>
    </rPh>
    <phoneticPr fontId="1"/>
  </si>
  <si>
    <t>DEAF健聴者</t>
    <rPh sb="4" eb="7">
      <t>ケンチョウシャ</t>
    </rPh>
    <phoneticPr fontId="1"/>
  </si>
  <si>
    <t>DEAF</t>
    <phoneticPr fontId="1"/>
  </si>
  <si>
    <t>健聴者</t>
    <rPh sb="0" eb="3">
      <t>ケンチョウシャ</t>
    </rPh>
    <phoneticPr fontId="1"/>
  </si>
  <si>
    <t>備考
(兼任の場合記入)</t>
    <rPh sb="0" eb="2">
      <t>ビコウ</t>
    </rPh>
    <rPh sb="4" eb="6">
      <t>ケンニン</t>
    </rPh>
    <rPh sb="7" eb="9">
      <t>バアイ</t>
    </rPh>
    <rPh sb="9" eb="11">
      <t>キニュウ</t>
    </rPh>
    <phoneticPr fontId="1"/>
  </si>
  <si>
    <t>県名</t>
    <rPh sb="0" eb="2">
      <t>ケンメイ</t>
    </rPh>
    <phoneticPr fontId="1"/>
  </si>
  <si>
    <t>地域名</t>
    <rPh sb="0" eb="3">
      <t>チイキメイ</t>
    </rPh>
    <phoneticPr fontId="1"/>
  </si>
  <si>
    <t>北海道</t>
  </si>
  <si>
    <t>北海道、東北</t>
    <rPh sb="4" eb="6">
      <t>トウホク</t>
    </rPh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</si>
  <si>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</si>
  <si>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</si>
  <si>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</si>
  <si>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</si>
  <si>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</si>
  <si>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</si>
  <si>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</si>
  <si>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関東</t>
    <rPh sb="0" eb="2">
      <t>カントウ</t>
    </rPh>
    <phoneticPr fontId="1"/>
  </si>
  <si>
    <t>栃木県</t>
  </si>
  <si>
    <t>群馬県</t>
  </si>
  <si>
    <t>埼玉県</t>
  </si>
  <si>
    <t>千葉県</t>
  </si>
  <si>
    <t>東京都</t>
  </si>
  <si>
    <t>神奈川県</t>
  </si>
  <si>
    <t>山梨県</t>
  </si>
  <si>
    <t>長野県</t>
  </si>
  <si>
    <t>北陸、信越</t>
    <rPh sb="0" eb="2">
      <t>ホクリク</t>
    </rPh>
    <rPh sb="3" eb="5">
      <t>シンエツ</t>
    </rPh>
    <phoneticPr fontId="1"/>
  </si>
  <si>
    <t>新潟県</t>
  </si>
  <si>
    <t>富山県</t>
  </si>
  <si>
    <t>石川県</t>
  </si>
  <si>
    <t>福井県</t>
  </si>
  <si>
    <t>静岡県</t>
  </si>
  <si>
    <t>東海</t>
  </si>
  <si>
    <t>愛知県</t>
  </si>
  <si>
    <t>三重県</t>
  </si>
  <si>
    <t>岐阜県</t>
  </si>
  <si>
    <t>滋賀県</t>
  </si>
  <si>
    <t>近畿</t>
  </si>
  <si>
    <t>京都府</t>
  </si>
  <si>
    <t>大阪府</t>
  </si>
  <si>
    <t>兵庫県</t>
  </si>
  <si>
    <t>奈良県</t>
  </si>
  <si>
    <t>和歌山県</t>
  </si>
  <si>
    <t>鳥取県</t>
  </si>
  <si>
    <t>中国</t>
  </si>
  <si>
    <t>島根県</t>
  </si>
  <si>
    <t>中国</t>
    <rPh sb="0" eb="2">
      <t>チュウゴク</t>
    </rPh>
    <phoneticPr fontId="1"/>
  </si>
  <si>
    <t>岡山県</t>
  </si>
  <si>
    <t>広島県</t>
  </si>
  <si>
    <t>山口県</t>
  </si>
  <si>
    <t>徳島県</t>
  </si>
  <si>
    <t>四国</t>
    <rPh sb="0" eb="2">
      <t>シコク</t>
    </rPh>
    <phoneticPr fontId="1"/>
  </si>
  <si>
    <t>香川県</t>
  </si>
  <si>
    <t>愛媛県</t>
  </si>
  <si>
    <t>高知県</t>
  </si>
  <si>
    <t>福岡県</t>
  </si>
  <si>
    <t>九州、沖縄</t>
    <rPh sb="0" eb="2">
      <t>キュウシュウ</t>
    </rPh>
    <phoneticPr fontId="1"/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</si>
  <si>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</si>
  <si>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</si>
  <si>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</si>
  <si>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</si>
  <si>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</si>
  <si>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</si>
  <si>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</si>
  <si>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（必須）</t>
    <phoneticPr fontId="1"/>
  </si>
  <si>
    <t>●チーム紹介／意気込み</t>
    <rPh sb="4" eb="6">
      <t>ショウカイ</t>
    </rPh>
    <phoneticPr fontId="1"/>
  </si>
  <si>
    <t>DEAF会員（早期割引）</t>
    <phoneticPr fontId="1"/>
  </si>
  <si>
    <t>DEAF会員</t>
    <phoneticPr fontId="1"/>
  </si>
  <si>
    <t>DEAF非会員</t>
    <phoneticPr fontId="1"/>
  </si>
  <si>
    <t>健聴者会員（早期割引）</t>
    <rPh sb="0" eb="3">
      <t>ケンチョウシャ</t>
    </rPh>
    <phoneticPr fontId="1"/>
  </si>
  <si>
    <t>健聴者会員</t>
    <rPh sb="0" eb="3">
      <t>ケンチョウシャ</t>
    </rPh>
    <phoneticPr fontId="1"/>
  </si>
  <si>
    <t>健聴者非会員</t>
    <rPh sb="0" eb="3">
      <t>ケンチョウシャ</t>
    </rPh>
    <phoneticPr fontId="1"/>
  </si>
  <si>
    <t>※該当選手の「No」を入力して下さい。</t>
    <rPh sb="1" eb="3">
      <t>ガイトウ</t>
    </rPh>
    <rPh sb="3" eb="5">
      <t>センシュ</t>
    </rPh>
    <rPh sb="11" eb="13">
      <t>ニュウリョク</t>
    </rPh>
    <rPh sb="15" eb="16">
      <t>クダ</t>
    </rPh>
    <phoneticPr fontId="1"/>
  </si>
  <si>
    <t>費用情報</t>
    <rPh sb="0" eb="2">
      <t>ヒヨウ</t>
    </rPh>
    <rPh sb="2" eb="4">
      <t>ジョウホウ</t>
    </rPh>
    <phoneticPr fontId="1"/>
  </si>
  <si>
    <t>参加費（スタッフ）</t>
    <rPh sb="0" eb="3">
      <t>サンカヒ</t>
    </rPh>
    <phoneticPr fontId="1"/>
  </si>
  <si>
    <t>参加費（選手）</t>
    <rPh sb="0" eb="3">
      <t>サンカヒ</t>
    </rPh>
    <rPh sb="4" eb="6">
      <t>センシュ</t>
    </rPh>
    <phoneticPr fontId="1"/>
  </si>
  <si>
    <t>DEAF/健聴者</t>
    <rPh sb="5" eb="8">
      <t>ケンチョウシャ</t>
    </rPh>
    <phoneticPr fontId="1"/>
  </si>
  <si>
    <t>会員／非会員</t>
    <rPh sb="0" eb="2">
      <t>カイイン</t>
    </rPh>
    <rPh sb="3" eb="6">
      <t>ヒカイイン</t>
    </rPh>
    <phoneticPr fontId="1"/>
  </si>
  <si>
    <t>検索文字</t>
    <rPh sb="0" eb="2">
      <t>ケンサク</t>
    </rPh>
    <rPh sb="2" eb="4">
      <t>モジ</t>
    </rPh>
    <phoneticPr fontId="1"/>
  </si>
  <si>
    <t>検索した費用結果</t>
    <rPh sb="0" eb="2">
      <t>ケンサク</t>
    </rPh>
    <rPh sb="4" eb="6">
      <t>ヒヨウ</t>
    </rPh>
    <rPh sb="6" eb="8">
      <t>ケッカ</t>
    </rPh>
    <phoneticPr fontId="1"/>
  </si>
  <si>
    <t>入力の有無</t>
    <rPh sb="0" eb="2">
      <t>ニュウリョク</t>
    </rPh>
    <rPh sb="3" eb="5">
      <t>ウム</t>
    </rPh>
    <phoneticPr fontId="1"/>
  </si>
  <si>
    <t>ふりがな／選手名</t>
    <rPh sb="5" eb="8">
      <t>センシュメイ</t>
    </rPh>
    <phoneticPr fontId="1"/>
  </si>
  <si>
    <t>背番号</t>
    <rPh sb="0" eb="3">
      <t>セバンゴウ</t>
    </rPh>
    <phoneticPr fontId="1"/>
  </si>
  <si>
    <t>VOID</t>
    <phoneticPr fontId="1"/>
  </si>
  <si>
    <t>入力の有無（選手名）</t>
    <rPh sb="0" eb="2">
      <t>ニュウリョク</t>
    </rPh>
    <rPh sb="3" eb="5">
      <t>ウム</t>
    </rPh>
    <rPh sb="6" eb="9">
      <t>センシュメイ</t>
    </rPh>
    <phoneticPr fontId="1"/>
  </si>
  <si>
    <t>DEAF/健聴者の選択名</t>
    <rPh sb="9" eb="11">
      <t>センタク</t>
    </rPh>
    <rPh sb="11" eb="12">
      <t>メイ</t>
    </rPh>
    <phoneticPr fontId="1"/>
  </si>
  <si>
    <t>会員／非会員の選択名</t>
    <rPh sb="7" eb="9">
      <t>センタク</t>
    </rPh>
    <rPh sb="9" eb="10">
      <t>メイ</t>
    </rPh>
    <phoneticPr fontId="1"/>
  </si>
  <si>
    <t>会員／非会員の選択名</t>
    <phoneticPr fontId="1"/>
  </si>
  <si>
    <t>生年月日/自動計算年齢</t>
    <rPh sb="0" eb="2">
      <t>セイネン</t>
    </rPh>
    <rPh sb="2" eb="4">
      <t>ガッピ</t>
    </rPh>
    <rPh sb="5" eb="7">
      <t>ジドウ</t>
    </rPh>
    <rPh sb="7" eb="9">
      <t>ケイサン</t>
    </rPh>
    <rPh sb="9" eb="11">
      <t>ネンレイ</t>
    </rPh>
    <phoneticPr fontId="1"/>
  </si>
  <si>
    <t>基準日ー＞</t>
    <rPh sb="0" eb="3">
      <t>キジュンビ</t>
    </rPh>
    <phoneticPr fontId="1"/>
  </si>
  <si>
    <t>主将／リベロ用検索テーブル</t>
    <rPh sb="0" eb="2">
      <t>シュショウ</t>
    </rPh>
    <rPh sb="6" eb="7">
      <t>ヨウ</t>
    </rPh>
    <rPh sb="7" eb="9">
      <t>ケンサク</t>
    </rPh>
    <phoneticPr fontId="1"/>
  </si>
  <si>
    <t>No</t>
    <phoneticPr fontId="1"/>
  </si>
  <si>
    <t>選手名</t>
    <rPh sb="0" eb="3">
      <t>センシュメイ</t>
    </rPh>
    <phoneticPr fontId="1"/>
  </si>
  <si>
    <t>主将の検索用No</t>
    <rPh sb="0" eb="2">
      <t>シュショウ</t>
    </rPh>
    <rPh sb="3" eb="5">
      <t>ケンサク</t>
    </rPh>
    <rPh sb="5" eb="6">
      <t>ヨウ</t>
    </rPh>
    <phoneticPr fontId="1"/>
  </si>
  <si>
    <t>検索結果</t>
    <rPh sb="0" eb="2">
      <t>ケンサク</t>
    </rPh>
    <rPh sb="2" eb="4">
      <t>ケッカ</t>
    </rPh>
    <phoneticPr fontId="1"/>
  </si>
  <si>
    <t>リベロ①の検索用No</t>
    <rPh sb="5" eb="7">
      <t>ケンサク</t>
    </rPh>
    <rPh sb="7" eb="8">
      <t>ヨウ</t>
    </rPh>
    <phoneticPr fontId="1"/>
  </si>
  <si>
    <t>リベロ②の検索用No</t>
    <rPh sb="5" eb="7">
      <t>ケンサク</t>
    </rPh>
    <rPh sb="7" eb="8">
      <t>ヨウ</t>
    </rPh>
    <phoneticPr fontId="1"/>
  </si>
  <si>
    <t>サンプル</t>
    <phoneticPr fontId="1"/>
  </si>
  <si>
    <t>富士　一郎</t>
    <rPh sb="0" eb="2">
      <t>フジ</t>
    </rPh>
    <rPh sb="3" eb="5">
      <t>イチロウ</t>
    </rPh>
    <phoneticPr fontId="1"/>
  </si>
  <si>
    <t>274-0072</t>
    <phoneticPr fontId="1"/>
  </si>
  <si>
    <t>神奈川県鎌倉市岡本2-13-18</t>
    <rPh sb="0" eb="4">
      <t>カナガワケン</t>
    </rPh>
    <rPh sb="4" eb="7">
      <t>カマクラシ</t>
    </rPh>
    <rPh sb="7" eb="9">
      <t>オカモト</t>
    </rPh>
    <phoneticPr fontId="1"/>
  </si>
  <si>
    <t>sample@fsk-inc.co.jp</t>
    <phoneticPr fontId="1"/>
  </si>
  <si>
    <t>初めての参加ですが、ボールを繋いで楽しみます。
よろしくお願いします。</t>
    <rPh sb="0" eb="1">
      <t>ハジ</t>
    </rPh>
    <rPh sb="4" eb="6">
      <t>サンカ</t>
    </rPh>
    <rPh sb="14" eb="15">
      <t>ツナ</t>
    </rPh>
    <rPh sb="17" eb="18">
      <t>タノ</t>
    </rPh>
    <rPh sb="29" eb="30">
      <t>ネガ</t>
    </rPh>
    <phoneticPr fontId="1"/>
  </si>
  <si>
    <t>大船　浩二</t>
    <rPh sb="0" eb="2">
      <t>オオフナ</t>
    </rPh>
    <rPh sb="3" eb="5">
      <t>コウジ</t>
    </rPh>
    <phoneticPr fontId="1"/>
  </si>
  <si>
    <t>大船　汐音</t>
    <rPh sb="0" eb="2">
      <t>オオフナ</t>
    </rPh>
    <rPh sb="3" eb="5">
      <t>シオン</t>
    </rPh>
    <phoneticPr fontId="1"/>
  </si>
  <si>
    <t>DEAF</t>
  </si>
  <si>
    <t>ふじ　たろう</t>
    <phoneticPr fontId="1"/>
  </si>
  <si>
    <t>富士　次郎</t>
    <rPh sb="0" eb="2">
      <t>フジ</t>
    </rPh>
    <rPh sb="3" eb="5">
      <t>ジロウ</t>
    </rPh>
    <phoneticPr fontId="1"/>
  </si>
  <si>
    <t>ふじ　じろう</t>
    <phoneticPr fontId="1"/>
  </si>
  <si>
    <t>監督兼任</t>
    <rPh sb="0" eb="2">
      <t>カントク</t>
    </rPh>
    <rPh sb="2" eb="4">
      <t>ケンニン</t>
    </rPh>
    <phoneticPr fontId="1"/>
  </si>
  <si>
    <t>富士　雪駄</t>
    <rPh sb="0" eb="2">
      <t>フジ</t>
    </rPh>
    <rPh sb="3" eb="5">
      <t>セッタ</t>
    </rPh>
    <phoneticPr fontId="1"/>
  </si>
  <si>
    <t>ふじ　せった</t>
    <phoneticPr fontId="1"/>
  </si>
  <si>
    <t>富士　雪駄</t>
    <rPh sb="0" eb="2">
      <t>フジ</t>
    </rPh>
    <rPh sb="3" eb="5">
      <t>セッタ</t>
    </rPh>
    <phoneticPr fontId="1"/>
  </si>
  <si>
    <t>●チーム情報　…（薄黄色の箇所に入力してください）</t>
    <rPh sb="4" eb="6">
      <t>ジョウホウ</t>
    </rPh>
    <rPh sb="9" eb="10">
      <t>ウス</t>
    </rPh>
    <rPh sb="10" eb="12">
      <t>キイロ</t>
    </rPh>
    <rPh sb="13" eb="15">
      <t>カショ</t>
    </rPh>
    <rPh sb="16" eb="18">
      <t>ニュウリョク</t>
    </rPh>
    <phoneticPr fontId="1"/>
  </si>
  <si>
    <t>●スタッフ情報（DEAF／健聴者）…（薄青色の箇所に入力してください）</t>
    <rPh sb="5" eb="7">
      <t>ジョウホウ</t>
    </rPh>
    <rPh sb="13" eb="16">
      <t>ケンチョウシャ</t>
    </rPh>
    <rPh sb="20" eb="21">
      <t>アオ</t>
    </rPh>
    <phoneticPr fontId="1"/>
  </si>
  <si>
    <t>●チーム情報　…（薄黄色の箇所に入力してください）</t>
    <rPh sb="4" eb="6">
      <t>ジョウホウ</t>
    </rPh>
    <phoneticPr fontId="1"/>
  </si>
  <si>
    <t>●スタッフ情報（DEAF／健聴者）…（薄青色の箇所に入力してください）</t>
    <rPh sb="5" eb="7">
      <t>ジョウホウ</t>
    </rPh>
    <rPh sb="13" eb="16">
      <t>ケンチョウシャ</t>
    </rPh>
    <phoneticPr fontId="1"/>
  </si>
  <si>
    <t>富士　太郎</t>
    <rPh sb="0" eb="2">
      <t>フジ</t>
    </rPh>
    <phoneticPr fontId="1"/>
  </si>
  <si>
    <t>富士　次郎</t>
    <rPh sb="0" eb="2">
      <t>フジ</t>
    </rPh>
    <rPh sb="3" eb="5">
      <t>ジロウ</t>
    </rPh>
    <phoneticPr fontId="1"/>
  </si>
  <si>
    <t>非会員</t>
    <rPh sb="0" eb="3">
      <t>ヒカイイン</t>
    </rPh>
    <phoneticPr fontId="1"/>
  </si>
  <si>
    <t>5,500 円</t>
    <rPh sb="6" eb="7">
      <t>エン</t>
    </rPh>
    <phoneticPr fontId="1"/>
  </si>
  <si>
    <t>6,500 円</t>
    <rPh sb="6" eb="7">
      <t>エン</t>
    </rPh>
    <phoneticPr fontId="1"/>
  </si>
  <si>
    <t>6,500 円</t>
    <phoneticPr fontId="1"/>
  </si>
  <si>
    <t>31,500 円</t>
    <rPh sb="7" eb="8">
      <t>エン</t>
    </rPh>
    <phoneticPr fontId="1"/>
  </si>
  <si>
    <t>車種</t>
    <rPh sb="0" eb="2">
      <t>シャシュ</t>
    </rPh>
    <phoneticPr fontId="1"/>
  </si>
  <si>
    <t>ナンバー</t>
    <phoneticPr fontId="1"/>
  </si>
  <si>
    <t>①</t>
    <phoneticPr fontId="1"/>
  </si>
  <si>
    <t>②</t>
    <phoneticPr fontId="1"/>
  </si>
  <si>
    <t>③</t>
    <phoneticPr fontId="1"/>
  </si>
  <si>
    <t>登録事項</t>
    <rPh sb="0" eb="2">
      <t>トウロク</t>
    </rPh>
    <rPh sb="2" eb="4">
      <t>ジコウ</t>
    </rPh>
    <phoneticPr fontId="1"/>
  </si>
  <si>
    <t>希望部数</t>
    <rPh sb="0" eb="2">
      <t>キボウ</t>
    </rPh>
    <rPh sb="2" eb="4">
      <t>ブスウ</t>
    </rPh>
    <phoneticPr fontId="1"/>
  </si>
  <si>
    <t>会員情報</t>
    <rPh sb="0" eb="2">
      <t>カイイン</t>
    </rPh>
    <rPh sb="2" eb="4">
      <t>ジョウホウ</t>
    </rPh>
    <phoneticPr fontId="1"/>
  </si>
  <si>
    <t>登録番号</t>
    <rPh sb="0" eb="2">
      <t>トウロク</t>
    </rPh>
    <rPh sb="2" eb="4">
      <t>バンゴウ</t>
    </rPh>
    <phoneticPr fontId="1"/>
  </si>
  <si>
    <t>参加者氏名</t>
    <rPh sb="0" eb="3">
      <t>サンカシャ</t>
    </rPh>
    <rPh sb="3" eb="5">
      <t>シメイ</t>
    </rPh>
    <phoneticPr fontId="1"/>
  </si>
  <si>
    <t>会員区分</t>
    <rPh sb="0" eb="2">
      <t>カイイン</t>
    </rPh>
    <rPh sb="2" eb="4">
      <t>クブン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</si>
  <si>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</si>
  <si>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</si>
  <si>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Fax番号</t>
    <rPh sb="3" eb="5">
      <t>バンゴウ</t>
    </rPh>
    <phoneticPr fontId="1"/>
  </si>
  <si>
    <t>監督</t>
    <rPh sb="0" eb="2">
      <t>カントク</t>
    </rPh>
    <phoneticPr fontId="1"/>
  </si>
  <si>
    <t>スタッフ①</t>
    <phoneticPr fontId="1"/>
  </si>
  <si>
    <t>スタッフ②</t>
    <phoneticPr fontId="1"/>
  </si>
  <si>
    <t>スタッフ③</t>
    <phoneticPr fontId="1"/>
  </si>
  <si>
    <t>-</t>
    <phoneticPr fontId="1"/>
  </si>
  <si>
    <t>-</t>
    <phoneticPr fontId="1"/>
  </si>
  <si>
    <t>〒</t>
    <phoneticPr fontId="1"/>
  </si>
  <si>
    <t>@</t>
    <phoneticPr fontId="13"/>
  </si>
  <si>
    <t>Fax</t>
    <phoneticPr fontId="1"/>
  </si>
  <si>
    <t>DEAF</t>
    <phoneticPr fontId="1"/>
  </si>
  <si>
    <t>記入例</t>
    <rPh sb="0" eb="2">
      <t>キニュウ</t>
    </rPh>
    <rPh sb="2" eb="3">
      <t>レイ</t>
    </rPh>
    <phoneticPr fontId="1"/>
  </si>
  <si>
    <t>富士　太郎</t>
    <rPh sb="0" eb="2">
      <t>フジ</t>
    </rPh>
    <rPh sb="3" eb="5">
      <t>タロウ</t>
    </rPh>
    <phoneticPr fontId="1"/>
  </si>
  <si>
    <t>DEAF</t>
    <phoneticPr fontId="1"/>
  </si>
  <si>
    <t>247</t>
    <phoneticPr fontId="1"/>
  </si>
  <si>
    <t>0027</t>
    <phoneticPr fontId="1"/>
  </si>
  <si>
    <t>123</t>
    <phoneticPr fontId="1"/>
  </si>
  <si>
    <t>456</t>
    <phoneticPr fontId="1"/>
  </si>
  <si>
    <t>789</t>
    <phoneticPr fontId="1"/>
  </si>
  <si>
    <t>神奈川県鎌倉市岡本2-13-18</t>
    <rPh sb="0" eb="4">
      <t>カナガワケン</t>
    </rPh>
    <rPh sb="4" eb="7">
      <t>カマクラシ</t>
    </rPh>
    <rPh sb="7" eb="9">
      <t>オカモト</t>
    </rPh>
    <phoneticPr fontId="1"/>
  </si>
  <si>
    <t>sample</t>
    <phoneticPr fontId="1"/>
  </si>
  <si>
    <t>fsk-inc.co.jp</t>
    <phoneticPr fontId="1"/>
  </si>
  <si>
    <t>第７回ジャパンデフマスターズバレーボールカップ　加古川大会</t>
    <rPh sb="24" eb="27">
      <t>カコガワ</t>
    </rPh>
    <phoneticPr fontId="1"/>
  </si>
  <si>
    <t>（予約制のため、以下にもれなく入力してください）</t>
    <rPh sb="1" eb="4">
      <t>ヨヤクセイ</t>
    </rPh>
    <rPh sb="8" eb="10">
      <t>イカ</t>
    </rPh>
    <rPh sb="15" eb="17">
      <t>ニュウリョク</t>
    </rPh>
    <phoneticPr fontId="1"/>
  </si>
  <si>
    <t>使用車記入（1チームにつき3台まで登録可）…（薄青色の箇所に入力してください）</t>
    <rPh sb="0" eb="2">
      <t>シヨウ</t>
    </rPh>
    <rPh sb="2" eb="3">
      <t>クルマ</t>
    </rPh>
    <rPh sb="3" eb="5">
      <t>キニュウ</t>
    </rPh>
    <rPh sb="14" eb="15">
      <t>ダイ</t>
    </rPh>
    <rPh sb="17" eb="19">
      <t>トウロク</t>
    </rPh>
    <rPh sb="19" eb="20">
      <t>カ</t>
    </rPh>
    <phoneticPr fontId="1"/>
  </si>
  <si>
    <t>○会場の駐車場は１チーム3台まででお願いします。</t>
    <rPh sb="1" eb="3">
      <t>カイジョウ</t>
    </rPh>
    <rPh sb="4" eb="7">
      <t>チュウシャジョウ</t>
    </rPh>
    <rPh sb="13" eb="14">
      <t>ダイ</t>
    </rPh>
    <rPh sb="18" eb="19">
      <t>ネガ</t>
    </rPh>
    <phoneticPr fontId="1"/>
  </si>
  <si>
    <t>○プログラム冊子の希望部数をチーム単位で確認して配布致します。下記の記入欄に希望部数をご記入ください。</t>
    <rPh sb="6" eb="8">
      <t>サッシ</t>
    </rPh>
    <rPh sb="11" eb="12">
      <t>ブ</t>
    </rPh>
    <rPh sb="17" eb="19">
      <t>タンイ</t>
    </rPh>
    <rPh sb="20" eb="22">
      <t>カクニン</t>
    </rPh>
    <rPh sb="24" eb="26">
      <t>ハイフ</t>
    </rPh>
    <rPh sb="26" eb="27">
      <t>イタ</t>
    </rPh>
    <rPh sb="31" eb="33">
      <t>カキ</t>
    </rPh>
    <rPh sb="34" eb="36">
      <t>キニュウ</t>
    </rPh>
    <rPh sb="36" eb="37">
      <t>ラン</t>
    </rPh>
    <rPh sb="38" eb="40">
      <t>キボウ</t>
    </rPh>
    <rPh sb="40" eb="42">
      <t>ブスウ</t>
    </rPh>
    <rPh sb="44" eb="46">
      <t>キニュウ</t>
    </rPh>
    <phoneticPr fontId="1"/>
  </si>
  <si>
    <t>プログラム冊子の希望部数</t>
    <rPh sb="5" eb="7">
      <t>サッシ</t>
    </rPh>
    <rPh sb="8" eb="10">
      <t>キボウ</t>
    </rPh>
    <rPh sb="10" eb="12">
      <t>ブスウ</t>
    </rPh>
    <phoneticPr fontId="1"/>
  </si>
  <si>
    <t>日産　マーチ</t>
    <phoneticPr fontId="1"/>
  </si>
  <si>
    <t>東京123　あ　12-34</t>
    <phoneticPr fontId="1"/>
  </si>
  <si>
    <t>トヨタ　プリウス</t>
    <phoneticPr fontId="1"/>
  </si>
  <si>
    <t>大阪456　い　56-78</t>
    <phoneticPr fontId="1"/>
  </si>
  <si>
    <t>※令和元年11月9日時点の年齢を自動計算しています。</t>
    <rPh sb="1" eb="3">
      <t>レイワ</t>
    </rPh>
    <rPh sb="3" eb="5">
      <t>ガンネン</t>
    </rPh>
    <rPh sb="16" eb="18">
      <t>ジドウ</t>
    </rPh>
    <rPh sb="18" eb="20">
      <t>ケイサン</t>
    </rPh>
    <phoneticPr fontId="1"/>
  </si>
  <si>
    <t>54 歳</t>
    <rPh sb="3" eb="4">
      <t>サイ</t>
    </rPh>
    <phoneticPr fontId="1"/>
  </si>
  <si>
    <t>59 歳</t>
    <rPh sb="3" eb="4">
      <t>サイ</t>
    </rPh>
    <phoneticPr fontId="1"/>
  </si>
  <si>
    <t>42 歳</t>
    <rPh sb="3" eb="4">
      <t>サイ</t>
    </rPh>
    <phoneticPr fontId="1"/>
  </si>
  <si>
    <t>第７回ジャパンデフマスターズバレーボールカップ　加古川大会</t>
    <rPh sb="0" eb="1">
      <t>ダイ</t>
    </rPh>
    <rPh sb="2" eb="3">
      <t>カイ</t>
    </rPh>
    <rPh sb="24" eb="27">
      <t>カコガワ</t>
    </rPh>
    <rPh sb="27" eb="29">
      <t>タイカイ</t>
    </rPh>
    <phoneticPr fontId="1"/>
  </si>
  <si>
    <t>会員情報　…（薄黄色の箇所に入力してください）</t>
    <rPh sb="0" eb="2">
      <t>カイイン</t>
    </rPh>
    <rPh sb="2" eb="4">
      <t>ジョウホウ</t>
    </rPh>
    <phoneticPr fontId="1"/>
  </si>
  <si>
    <t>○会員情報のご記入をお願い致します。（監督とスタッフは、生年月日もご記入ください）</t>
    <rPh sb="1" eb="3">
      <t>カイイン</t>
    </rPh>
    <rPh sb="3" eb="5">
      <t>ジョウホウ</t>
    </rPh>
    <rPh sb="7" eb="9">
      <t>キニュウ</t>
    </rPh>
    <rPh sb="11" eb="12">
      <t>ネガイ</t>
    </rPh>
    <rPh sb="13" eb="14">
      <t>タ</t>
    </rPh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</si>
  <si>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</si>
  <si>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</si>
  <si>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</si>
  <si>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</si>
  <si>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</si>
  <si>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○会場の駐車場は無料です。</t>
    <phoneticPr fontId="1"/>
  </si>
  <si>
    <t>使用車記入（台数制限なし）…（薄青色の箇所に入力してください）</t>
    <rPh sb="0" eb="2">
      <t>シヨウ</t>
    </rPh>
    <rPh sb="2" eb="3">
      <t>クルマ</t>
    </rPh>
    <rPh sb="3" eb="5">
      <t>キニュウ</t>
    </rPh>
    <rPh sb="6" eb="8">
      <t>ダイスウ</t>
    </rPh>
    <rPh sb="8" eb="10">
      <t>セイゲン</t>
    </rPh>
    <phoneticPr fontId="1"/>
  </si>
  <si>
    <t>会員／非会員</t>
  </si>
  <si>
    <t>非会員</t>
  </si>
  <si>
    <t>（注1）E-mailは、事務連絡または大会連絡に利用します。</t>
    <rPh sb="1" eb="2">
      <t>チュウ</t>
    </rPh>
    <rPh sb="12" eb="14">
      <t>ジム</t>
    </rPh>
    <rPh sb="14" eb="16">
      <t>レンラク</t>
    </rPh>
    <rPh sb="19" eb="21">
      <t>タイカイ</t>
    </rPh>
    <rPh sb="21" eb="23">
      <t>レンラク</t>
    </rPh>
    <rPh sb="24" eb="26">
      <t>リヨウ</t>
    </rPh>
    <phoneticPr fontId="1"/>
  </si>
  <si>
    <t>部</t>
    <rPh sb="0" eb="1">
      <t>ブ</t>
    </rPh>
    <phoneticPr fontId="1"/>
  </si>
  <si>
    <t>※住所とメールアドレス（FAX）は必ず入力してください。</t>
  </si>
  <si>
    <t>メールアドレスが無い方は、FAX番号を必ず入力してください。</t>
    <rPh sb="8" eb="9">
      <t>ナ</t>
    </rPh>
    <rPh sb="10" eb="11">
      <t>カタ</t>
    </rPh>
    <rPh sb="16" eb="18">
      <t>バンゴウ</t>
    </rPh>
    <rPh sb="19" eb="20">
      <t>カナラ</t>
    </rPh>
    <rPh sb="21" eb="23">
      <t>ニュウリョク</t>
    </rPh>
    <phoneticPr fontId="1"/>
  </si>
  <si>
    <t>連絡先の住所</t>
    <rPh sb="0" eb="3">
      <t>レンラクサキ</t>
    </rPh>
    <rPh sb="4" eb="6">
      <t>ジュウショ</t>
    </rPh>
    <phoneticPr fontId="1"/>
  </si>
  <si>
    <t>eメールアドレス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</si>
</sst>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/m/d;@"/>
    <numFmt numFmtId="177" formatCode="#,###_ &quot;円&quot;"/>
    <numFmt numFmtId="178" formatCode="#,###,##0_ &quot;円&quot;"/>
    <numFmt numFmtId="179" formatCode="&quot;(&quot;#&quot;歳)&quot;\ "/>
    <numFmt numFmtId="180" formatCode="0&quot;部&quot;"/>
    <numFmt numFmtId="181" formatCode="&quot;(&quot;#&quot;歳)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0" tint="-0.34998626667073579"/>
      <name val="ＭＳ ゴシック"/>
      <family val="3"/>
      <charset val="128"/>
    </font>
    <font>
      <sz val="18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9"/>
      <color theme="0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 tint="0.49998474074526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u/>
      <sz val="11"/>
      <color theme="1"/>
      <name val="ＭＳ Ｐゴシック"/>
      <family val="2"/>
      <charset val="128"/>
      <scheme val="minor"/>
    </font>
    <font>
      <sz val="11"/>
      <color theme="0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00B05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rgb="FF0000FF"/>
      </right>
      <top/>
      <bottom/>
      <diagonal/>
    </border>
    <border>
      <left style="dashed">
        <color rgb="FF0000FF"/>
      </left>
      <right/>
      <top/>
      <bottom/>
      <diagonal/>
    </border>
    <border>
      <left style="dashed">
        <color rgb="FF0000FF"/>
      </left>
      <right/>
      <top/>
      <bottom style="dashed">
        <color rgb="FF0000FF"/>
      </bottom>
      <diagonal/>
    </border>
    <border>
      <left/>
      <right/>
      <top/>
      <bottom style="dashed">
        <color rgb="FF0000FF"/>
      </bottom>
      <diagonal/>
    </border>
    <border>
      <left/>
      <right/>
      <top style="dashed">
        <color rgb="FF0000FF"/>
      </top>
      <bottom/>
      <diagonal/>
    </border>
    <border diagonalDown="1">
      <left/>
      <right/>
      <top/>
      <bottom style="dashed">
        <color rgb="FF0000FF"/>
      </bottom>
      <diagonal style="dashed">
        <color rgb="FF0000FF"/>
      </diagonal>
    </border>
    <border diagonalUp="1">
      <left/>
      <right/>
      <top style="dashed">
        <color rgb="FF0000FF"/>
      </top>
      <bottom/>
      <diagonal style="dashed">
        <color rgb="FF0000FF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dashed">
        <color rgb="FF0000FF"/>
      </right>
      <top style="thin">
        <color auto="1"/>
      </top>
      <bottom/>
      <diagonal/>
    </border>
    <border>
      <left style="dashed">
        <color rgb="FF0000FF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293">
    <xf numFmtId="0" fontId="0" fillId="0" borderId="0" xfId="0">
      <alignment vertical="center"/>
    </xf>
    <xf numFmtId="0" fontId="2" fillId="0" borderId="0" xfId="0" applyFont="1" applyBorder="1" applyProtection="1">
      <alignment vertical="center"/>
      <protection hidden="1"/>
    </xf>
    <xf numFmtId="0" fontId="2" fillId="2" borderId="1" xfId="0" applyFont="1" applyFill="1" applyBorder="1" applyProtection="1">
      <alignment vertical="center"/>
      <protection hidden="1"/>
    </xf>
    <xf numFmtId="0" fontId="2" fillId="0" borderId="1" xfId="0" applyFont="1" applyBorder="1" applyProtection="1">
      <alignment vertical="center"/>
      <protection hidden="1"/>
    </xf>
    <xf numFmtId="0" fontId="2" fillId="0" borderId="27" xfId="0" applyFont="1" applyBorder="1" applyProtection="1">
      <alignment vertical="center"/>
      <protection hidden="1"/>
    </xf>
    <xf numFmtId="0" fontId="2" fillId="0" borderId="26" xfId="0" applyFont="1" applyBorder="1" applyProtection="1">
      <alignment vertical="center"/>
      <protection hidden="1"/>
    </xf>
    <xf numFmtId="0" fontId="2" fillId="0" borderId="20" xfId="0" applyFont="1" applyBorder="1" applyProtection="1">
      <alignment vertical="center"/>
      <protection hidden="1"/>
    </xf>
    <xf numFmtId="0" fontId="2" fillId="0" borderId="9" xfId="0" applyFont="1" applyBorder="1" applyProtection="1">
      <alignment vertical="center"/>
      <protection hidden="1"/>
    </xf>
    <xf numFmtId="0" fontId="2" fillId="0" borderId="21" xfId="0" applyFont="1" applyBorder="1" applyProtection="1">
      <alignment vertical="center"/>
      <protection hidden="1"/>
    </xf>
    <xf numFmtId="0" fontId="2" fillId="0" borderId="24" xfId="0" applyFont="1" applyBorder="1" applyProtection="1">
      <alignment vertical="center"/>
      <protection hidden="1"/>
    </xf>
    <xf numFmtId="0" fontId="2" fillId="0" borderId="25" xfId="0" applyFont="1" applyBorder="1" applyProtection="1">
      <alignment vertical="center"/>
      <protection hidden="1"/>
    </xf>
    <xf numFmtId="0" fontId="2" fillId="0" borderId="2" xfId="0" applyFont="1" applyBorder="1" applyProtection="1">
      <alignment vertical="center"/>
      <protection hidden="1"/>
    </xf>
    <xf numFmtId="0" fontId="2" fillId="0" borderId="3" xfId="0" applyFont="1" applyBorder="1" applyProtection="1">
      <alignment vertical="center"/>
      <protection hidden="1"/>
    </xf>
    <xf numFmtId="0" fontId="2" fillId="0" borderId="4" xfId="0" applyFont="1" applyBorder="1" applyProtection="1">
      <alignment vertical="center"/>
      <protection hidden="1"/>
    </xf>
    <xf numFmtId="0" fontId="2" fillId="0" borderId="5" xfId="0" applyFont="1" applyBorder="1" applyProtection="1">
      <alignment vertical="center"/>
      <protection hidden="1"/>
    </xf>
    <xf numFmtId="0" fontId="2" fillId="0" borderId="7" xfId="0" applyFont="1" applyBorder="1" applyProtection="1">
      <alignment vertical="center"/>
      <protection hidden="1"/>
    </xf>
    <xf numFmtId="0" fontId="2" fillId="0" borderId="6" xfId="0" applyFont="1" applyBorder="1" applyProtection="1">
      <alignment vertical="center"/>
      <protection hidden="1"/>
    </xf>
    <xf numFmtId="0" fontId="2" fillId="0" borderId="8" xfId="0" applyFont="1" applyBorder="1" applyProtection="1">
      <alignment vertical="center"/>
      <protection hidden="1"/>
    </xf>
    <xf numFmtId="0" fontId="9" fillId="0" borderId="0" xfId="0" applyFont="1" applyBorder="1" applyProtection="1">
      <alignment vertic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14" fontId="2" fillId="0" borderId="0" xfId="0" applyNumberFormat="1" applyFont="1" applyBorder="1" applyProtection="1">
      <alignment vertical="center"/>
      <protection hidden="1"/>
    </xf>
    <xf numFmtId="0" fontId="2" fillId="0" borderId="0" xfId="0" applyFont="1" applyBorder="1" applyProtection="1">
      <alignment vertical="center"/>
    </xf>
    <xf numFmtId="0" fontId="2" fillId="2" borderId="1" xfId="0" applyFont="1" applyFill="1" applyBorder="1" applyProtection="1">
      <alignment vertical="center"/>
    </xf>
    <xf numFmtId="0" fontId="2" fillId="0" borderId="24" xfId="0" applyFont="1" applyBorder="1" applyProtection="1">
      <alignment vertical="center"/>
    </xf>
    <xf numFmtId="0" fontId="2" fillId="0" borderId="25" xfId="0" applyFont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2" fillId="0" borderId="7" xfId="0" applyFont="1" applyBorder="1" applyProtection="1">
      <alignment vertical="center"/>
    </xf>
    <xf numFmtId="0" fontId="2" fillId="0" borderId="6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0" fillId="0" borderId="0" xfId="0" applyAlignment="1">
      <alignment vertical="center"/>
    </xf>
    <xf numFmtId="0" fontId="2" fillId="0" borderId="18" xfId="0" applyFont="1" applyBorder="1" applyProtection="1">
      <alignment vertical="center"/>
      <protection hidden="1"/>
    </xf>
    <xf numFmtId="0" fontId="2" fillId="0" borderId="16" xfId="0" applyFont="1" applyBorder="1" applyProtection="1">
      <alignment vertical="center"/>
      <protection hidden="1"/>
    </xf>
    <xf numFmtId="49" fontId="15" fillId="8" borderId="37" xfId="1" applyNumberFormat="1" applyFont="1" applyFill="1" applyBorder="1" applyAlignment="1" applyProtection="1">
      <alignment vertical="center" shrinkToFit="1"/>
    </xf>
    <xf numFmtId="0" fontId="2" fillId="0" borderId="0" xfId="0" applyFont="1" applyBorder="1" applyAlignment="1" applyProtection="1">
      <alignment vertical="center"/>
      <protection hidden="1"/>
    </xf>
    <xf numFmtId="0" fontId="14" fillId="8" borderId="31" xfId="0" applyFont="1" applyFill="1" applyBorder="1" applyProtection="1">
      <alignment vertical="center"/>
      <protection hidden="1"/>
    </xf>
    <xf numFmtId="0" fontId="2" fillId="8" borderId="37" xfId="0" applyFont="1" applyFill="1" applyBorder="1" applyProtection="1">
      <alignment vertical="center"/>
      <protection hidden="1"/>
    </xf>
    <xf numFmtId="0" fontId="14" fillId="8" borderId="43" xfId="0" applyFont="1" applyFill="1" applyBorder="1" applyProtection="1">
      <alignment vertical="center"/>
      <protection hidden="1"/>
    </xf>
    <xf numFmtId="0" fontId="14" fillId="8" borderId="45" xfId="0" applyFont="1" applyFill="1" applyBorder="1" applyProtection="1">
      <alignment vertical="center"/>
      <protection hidden="1"/>
    </xf>
    <xf numFmtId="0" fontId="0" fillId="0" borderId="0" xfId="0" applyProtection="1">
      <alignment vertical="center"/>
    </xf>
    <xf numFmtId="0" fontId="0" fillId="0" borderId="0" xfId="0" applyAlignment="1" applyProtection="1">
      <alignment vertical="center"/>
    </xf>
    <xf numFmtId="0" fontId="2" fillId="0" borderId="0" xfId="0" applyFont="1">
      <alignment vertical="center"/>
    </xf>
    <xf numFmtId="0" fontId="16" fillId="0" borderId="0" xfId="0" applyFont="1" applyBorder="1" applyProtection="1">
      <alignment vertical="center"/>
      <protection hidden="1"/>
    </xf>
    <xf numFmtId="0" fontId="2" fillId="0" borderId="0" xfId="0" applyFo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2" fillId="4" borderId="9" xfId="0" applyFont="1" applyFill="1" applyBorder="1" applyAlignment="1" applyProtection="1">
      <alignment vertical="center"/>
      <protection hidden="1"/>
    </xf>
    <xf numFmtId="0" fontId="2" fillId="4" borderId="10" xfId="0" applyFont="1" applyFill="1" applyBorder="1" applyAlignment="1" applyProtection="1">
      <alignment vertical="center"/>
      <protection hidden="1"/>
    </xf>
    <xf numFmtId="0" fontId="2" fillId="6" borderId="9" xfId="0" applyFont="1" applyFill="1" applyBorder="1" applyAlignment="1" applyProtection="1">
      <alignment vertical="center"/>
    </xf>
    <xf numFmtId="0" fontId="2" fillId="6" borderId="10" xfId="0" applyFont="1" applyFill="1" applyBorder="1" applyAlignment="1" applyProtection="1">
      <alignment vertical="center"/>
    </xf>
    <xf numFmtId="0" fontId="2" fillId="2" borderId="10" xfId="0" applyFont="1" applyFill="1" applyBorder="1" applyAlignment="1" applyProtection="1">
      <alignment vertical="center"/>
      <protection hidden="1"/>
    </xf>
    <xf numFmtId="0" fontId="2" fillId="2" borderId="11" xfId="0" applyFont="1" applyFill="1" applyBorder="1" applyAlignment="1" applyProtection="1">
      <alignment vertical="center"/>
      <protection hidden="1"/>
    </xf>
    <xf numFmtId="0" fontId="2" fillId="4" borderId="9" xfId="0" applyFont="1" applyFill="1" applyBorder="1" applyAlignment="1" applyProtection="1">
      <alignment vertical="center"/>
    </xf>
    <xf numFmtId="0" fontId="2" fillId="4" borderId="10" xfId="0" applyFont="1" applyFill="1" applyBorder="1" applyAlignment="1" applyProtection="1">
      <alignment vertical="center"/>
    </xf>
    <xf numFmtId="0" fontId="2" fillId="2" borderId="9" xfId="0" applyFont="1" applyFill="1" applyBorder="1" applyAlignment="1" applyProtection="1">
      <alignment vertical="center"/>
    </xf>
    <xf numFmtId="0" fontId="2" fillId="2" borderId="10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18" fillId="9" borderId="0" xfId="0" applyFont="1" applyFill="1" applyBorder="1" applyProtection="1">
      <alignment vertical="center"/>
      <protection hidden="1"/>
    </xf>
    <xf numFmtId="0" fontId="18" fillId="9" borderId="18" xfId="0" applyFont="1" applyFill="1" applyBorder="1" applyProtection="1">
      <alignment vertical="center"/>
      <protection hidden="1"/>
    </xf>
    <xf numFmtId="0" fontId="2" fillId="7" borderId="1" xfId="0" applyFont="1" applyFill="1" applyBorder="1" applyAlignment="1" applyProtection="1">
      <alignment horizontal="center" vertical="center"/>
    </xf>
    <xf numFmtId="49" fontId="2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 applyProtection="1">
      <alignment horizontal="left" vertical="center"/>
    </xf>
    <xf numFmtId="0" fontId="0" fillId="7" borderId="1" xfId="0" applyFill="1" applyBorder="1" applyAlignment="1" applyProtection="1">
      <alignment horizontal="center" vertical="center"/>
    </xf>
    <xf numFmtId="0" fontId="0" fillId="5" borderId="1" xfId="0" applyNumberFormat="1" applyFill="1" applyBorder="1" applyAlignment="1" applyProtection="1">
      <alignment horizontal="right" vertical="center"/>
      <protection locked="0"/>
    </xf>
    <xf numFmtId="49" fontId="2" fillId="5" borderId="9" xfId="0" applyNumberFormat="1" applyFont="1" applyFill="1" applyBorder="1" applyAlignment="1" applyProtection="1">
      <alignment horizontal="center" vertical="center" shrinkToFit="1"/>
      <protection locked="0"/>
    </xf>
    <xf numFmtId="49" fontId="2" fillId="5" borderId="10" xfId="0" applyNumberFormat="1" applyFont="1" applyFill="1" applyBorder="1" applyAlignment="1" applyProtection="1">
      <alignment horizontal="center" vertical="center" shrinkToFit="1"/>
      <protection locked="0"/>
    </xf>
    <xf numFmtId="49" fontId="2" fillId="5" borderId="1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</xf>
    <xf numFmtId="49" fontId="2" fillId="5" borderId="9" xfId="0" applyNumberFormat="1" applyFont="1" applyFill="1" applyBorder="1" applyAlignment="1" applyProtection="1">
      <alignment horizontal="center" vertical="center" shrinkToFit="1"/>
    </xf>
    <xf numFmtId="49" fontId="2" fillId="5" borderId="10" xfId="0" applyNumberFormat="1" applyFont="1" applyFill="1" applyBorder="1" applyAlignment="1" applyProtection="1">
      <alignment horizontal="center" vertical="center" shrinkToFit="1"/>
    </xf>
    <xf numFmtId="49" fontId="2" fillId="5" borderId="11" xfId="0" applyNumberFormat="1" applyFont="1" applyFill="1" applyBorder="1" applyAlignment="1" applyProtection="1">
      <alignment horizontal="center" vertical="center" shrinkToFit="1"/>
    </xf>
    <xf numFmtId="49" fontId="2" fillId="5" borderId="1" xfId="0" applyNumberFormat="1" applyFont="1" applyFill="1" applyBorder="1" applyAlignment="1" applyProtection="1">
      <alignment horizontal="center" vertical="center" shrinkToFit="1"/>
    </xf>
    <xf numFmtId="0" fontId="0" fillId="5" borderId="1" xfId="0" applyNumberFormat="1" applyFill="1" applyBorder="1" applyAlignment="1" applyProtection="1">
      <alignment horizontal="right" vertical="center"/>
    </xf>
    <xf numFmtId="49" fontId="2" fillId="5" borderId="1" xfId="0" applyNumberFormat="1" applyFont="1" applyFill="1" applyBorder="1" applyAlignment="1" applyProtection="1">
      <alignment vertical="center"/>
      <protection locked="0"/>
    </xf>
    <xf numFmtId="49" fontId="0" fillId="5" borderId="1" xfId="0" applyNumberFormat="1" applyFill="1" applyBorder="1" applyAlignment="1" applyProtection="1">
      <alignment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hidden="1"/>
    </xf>
    <xf numFmtId="178" fontId="2" fillId="0" borderId="9" xfId="0" applyNumberFormat="1" applyFont="1" applyFill="1" applyBorder="1" applyAlignment="1" applyProtection="1">
      <alignment horizontal="right" vertical="center"/>
      <protection hidden="1"/>
    </xf>
    <xf numFmtId="178" fontId="2" fillId="0" borderId="10" xfId="0" applyNumberFormat="1" applyFont="1" applyFill="1" applyBorder="1" applyAlignment="1" applyProtection="1">
      <alignment horizontal="right" vertical="center"/>
      <protection hidden="1"/>
    </xf>
    <xf numFmtId="178" fontId="2" fillId="0" borderId="11" xfId="0" applyNumberFormat="1" applyFont="1" applyFill="1" applyBorder="1" applyAlignment="1" applyProtection="1">
      <alignment horizontal="right" vertical="center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20" xfId="0" applyFont="1" applyFill="1" applyBorder="1" applyAlignment="1" applyProtection="1">
      <alignment horizontal="center" vertical="center"/>
      <protection locked="0"/>
    </xf>
    <xf numFmtId="49" fontId="2" fillId="5" borderId="1" xfId="0" applyNumberFormat="1" applyFont="1" applyFill="1" applyBorder="1" applyAlignment="1" applyProtection="1">
      <alignment horizontal="center" vertical="center"/>
      <protection locked="0"/>
    </xf>
    <xf numFmtId="176" fontId="2" fillId="5" borderId="22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3" fillId="3" borderId="12" xfId="0" applyFont="1" applyFill="1" applyBorder="1" applyAlignment="1" applyProtection="1">
      <alignment horizontal="left" vertical="top"/>
      <protection locked="0"/>
    </xf>
    <xf numFmtId="0" fontId="3" fillId="3" borderId="13" xfId="0" applyFont="1" applyFill="1" applyBorder="1" applyAlignment="1" applyProtection="1">
      <alignment horizontal="left" vertical="top"/>
      <protection locked="0"/>
    </xf>
    <xf numFmtId="0" fontId="3" fillId="3" borderId="14" xfId="0" applyFont="1" applyFill="1" applyBorder="1" applyAlignment="1" applyProtection="1">
      <alignment horizontal="left" vertical="top"/>
      <protection locked="0"/>
    </xf>
    <xf numFmtId="0" fontId="3" fillId="3" borderId="15" xfId="0" applyFont="1" applyFill="1" applyBorder="1" applyAlignment="1" applyProtection="1">
      <alignment horizontal="left" vertical="top"/>
      <protection locked="0"/>
    </xf>
    <xf numFmtId="0" fontId="3" fillId="3" borderId="0" xfId="0" applyFont="1" applyFill="1" applyBorder="1" applyAlignment="1" applyProtection="1">
      <alignment horizontal="left" vertical="top"/>
      <protection locked="0"/>
    </xf>
    <xf numFmtId="0" fontId="3" fillId="3" borderId="16" xfId="0" applyFont="1" applyFill="1" applyBorder="1" applyAlignment="1" applyProtection="1">
      <alignment horizontal="left" vertical="top"/>
      <protection locked="0"/>
    </xf>
    <xf numFmtId="0" fontId="3" fillId="3" borderId="17" xfId="0" applyFont="1" applyFill="1" applyBorder="1" applyAlignment="1" applyProtection="1">
      <alignment horizontal="left" vertical="top"/>
      <protection locked="0"/>
    </xf>
    <xf numFmtId="0" fontId="3" fillId="3" borderId="18" xfId="0" applyFont="1" applyFill="1" applyBorder="1" applyAlignment="1" applyProtection="1">
      <alignment horizontal="left" vertical="top"/>
      <protection locked="0"/>
    </xf>
    <xf numFmtId="0" fontId="3" fillId="3" borderId="19" xfId="0" applyFont="1" applyFill="1" applyBorder="1" applyAlignment="1" applyProtection="1">
      <alignment horizontal="left" vertical="top"/>
      <protection locked="0"/>
    </xf>
    <xf numFmtId="0" fontId="2" fillId="5" borderId="9" xfId="0" applyFont="1" applyFill="1" applyBorder="1" applyAlignment="1" applyProtection="1">
      <alignment horizontal="center" vertical="center"/>
      <protection locked="0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177" fontId="2" fillId="0" borderId="1" xfId="0" applyNumberFormat="1" applyFont="1" applyFill="1" applyBorder="1" applyAlignment="1" applyProtection="1">
      <alignment horizontal="right" vertical="center"/>
      <protection hidden="1"/>
    </xf>
    <xf numFmtId="0" fontId="2" fillId="2" borderId="9" xfId="0" applyFont="1" applyFill="1" applyBorder="1" applyAlignment="1" applyProtection="1">
      <alignment horizontal="center" vertical="center"/>
      <protection hidden="1"/>
    </xf>
    <xf numFmtId="0" fontId="2" fillId="2" borderId="10" xfId="0" applyFont="1" applyFill="1" applyBorder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left" vertical="center"/>
      <protection locked="0"/>
    </xf>
    <xf numFmtId="49" fontId="2" fillId="3" borderId="9" xfId="0" applyNumberFormat="1" applyFont="1" applyFill="1" applyBorder="1" applyAlignment="1" applyProtection="1">
      <alignment horizontal="left" vertical="center" shrinkToFit="1"/>
      <protection locked="0"/>
    </xf>
    <xf numFmtId="49" fontId="2" fillId="3" borderId="10" xfId="0" applyNumberFormat="1" applyFont="1" applyFill="1" applyBorder="1" applyAlignment="1" applyProtection="1">
      <alignment horizontal="left" vertical="center" shrinkToFit="1"/>
      <protection locked="0"/>
    </xf>
    <xf numFmtId="49" fontId="2" fillId="3" borderId="11" xfId="0" applyNumberFormat="1" applyFont="1" applyFill="1" applyBorder="1" applyAlignment="1" applyProtection="1">
      <alignment horizontal="left" vertical="center" shrinkToFit="1"/>
      <protection locked="0"/>
    </xf>
    <xf numFmtId="49" fontId="3" fillId="3" borderId="1" xfId="0" applyNumberFormat="1" applyFont="1" applyFill="1" applyBorder="1" applyAlignment="1" applyProtection="1">
      <alignment horizontal="left" vertical="center" shrinkToFit="1"/>
      <protection locked="0"/>
    </xf>
    <xf numFmtId="49" fontId="3" fillId="3" borderId="28" xfId="0" applyNumberFormat="1" applyFont="1" applyFill="1" applyBorder="1" applyAlignment="1" applyProtection="1">
      <alignment horizontal="left" vertical="center"/>
      <protection locked="0"/>
    </xf>
    <xf numFmtId="49" fontId="3" fillId="3" borderId="29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distributed" vertical="center" justifyLastLine="1"/>
      <protection hidden="1"/>
    </xf>
    <xf numFmtId="49" fontId="3" fillId="3" borderId="29" xfId="0" applyNumberFormat="1" applyFont="1" applyFill="1" applyBorder="1" applyAlignment="1" applyProtection="1">
      <alignment horizontal="left" vertical="center" shrinkToFit="1"/>
      <protection locked="0"/>
    </xf>
    <xf numFmtId="49" fontId="3" fillId="3" borderId="30" xfId="0" applyNumberFormat="1" applyFont="1" applyFill="1" applyBorder="1" applyAlignment="1" applyProtection="1">
      <alignment horizontal="left" vertical="center" shrinkToFit="1"/>
      <protection locked="0"/>
    </xf>
    <xf numFmtId="49" fontId="3" fillId="3" borderId="1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vertical="center"/>
      <protection hidden="1"/>
    </xf>
    <xf numFmtId="0" fontId="2" fillId="2" borderId="10" xfId="0" applyFont="1" applyFill="1" applyBorder="1" applyAlignment="1" applyProtection="1">
      <alignment vertical="center"/>
      <protection hidden="1"/>
    </xf>
    <xf numFmtId="177" fontId="2" fillId="0" borderId="1" xfId="0" applyNumberFormat="1" applyFont="1" applyBorder="1" applyAlignment="1" applyProtection="1">
      <alignment horizontal="right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179" fontId="10" fillId="0" borderId="23" xfId="0" applyNumberFormat="1" applyFont="1" applyFill="1" applyBorder="1" applyAlignment="1" applyProtection="1">
      <alignment horizontal="center" vertical="center"/>
      <protection hidden="1"/>
    </xf>
    <xf numFmtId="0" fontId="2" fillId="6" borderId="12" xfId="0" applyFont="1" applyFill="1" applyBorder="1" applyAlignment="1" applyProtection="1">
      <alignment horizontal="center" vertical="center"/>
    </xf>
    <xf numFmtId="0" fontId="2" fillId="6" borderId="13" xfId="0" applyFont="1" applyFill="1" applyBorder="1" applyAlignment="1" applyProtection="1">
      <alignment horizontal="center" vertical="center"/>
    </xf>
    <xf numFmtId="0" fontId="2" fillId="6" borderId="14" xfId="0" applyFont="1" applyFill="1" applyBorder="1" applyAlignment="1" applyProtection="1">
      <alignment horizontal="center" vertical="center"/>
    </xf>
    <xf numFmtId="0" fontId="2" fillId="6" borderId="17" xfId="0" applyFont="1" applyFill="1" applyBorder="1" applyAlignment="1" applyProtection="1">
      <alignment horizontal="center" vertical="center"/>
    </xf>
    <xf numFmtId="0" fontId="2" fillId="6" borderId="18" xfId="0" applyFont="1" applyFill="1" applyBorder="1" applyAlignment="1" applyProtection="1">
      <alignment horizontal="center" vertical="center"/>
    </xf>
    <xf numFmtId="0" fontId="2" fillId="6" borderId="19" xfId="0" applyFont="1" applyFill="1" applyBorder="1" applyAlignment="1" applyProtection="1">
      <alignment horizontal="center" vertical="center"/>
    </xf>
    <xf numFmtId="0" fontId="2" fillId="4" borderId="20" xfId="0" applyFont="1" applyFill="1" applyBorder="1" applyAlignment="1" applyProtection="1">
      <alignment horizontal="center" vertical="center" shrinkToFit="1"/>
      <protection hidden="1"/>
    </xf>
    <xf numFmtId="0" fontId="2" fillId="4" borderId="21" xfId="0" applyFont="1" applyFill="1" applyBorder="1" applyAlignment="1" applyProtection="1">
      <alignment horizontal="center" vertical="center" shrinkToFit="1"/>
      <protection hidden="1"/>
    </xf>
    <xf numFmtId="0" fontId="2" fillId="4" borderId="12" xfId="0" applyFont="1" applyFill="1" applyBorder="1" applyAlignment="1" applyProtection="1">
      <alignment horizontal="center" vertical="center"/>
      <protection hidden="1"/>
    </xf>
    <xf numFmtId="0" fontId="2" fillId="4" borderId="13" xfId="0" applyFont="1" applyFill="1" applyBorder="1" applyAlignment="1" applyProtection="1">
      <alignment horizontal="center" vertical="center"/>
      <protection hidden="1"/>
    </xf>
    <xf numFmtId="0" fontId="2" fillId="4" borderId="14" xfId="0" applyFont="1" applyFill="1" applyBorder="1" applyAlignment="1" applyProtection="1">
      <alignment horizontal="center" vertical="center"/>
      <protection hidden="1"/>
    </xf>
    <xf numFmtId="0" fontId="2" fillId="4" borderId="17" xfId="0" applyFont="1" applyFill="1" applyBorder="1" applyAlignment="1" applyProtection="1">
      <alignment horizontal="center" vertical="center"/>
      <protection hidden="1"/>
    </xf>
    <xf numFmtId="0" fontId="2" fillId="4" borderId="18" xfId="0" applyFont="1" applyFill="1" applyBorder="1" applyAlignment="1" applyProtection="1">
      <alignment horizontal="center" vertical="center"/>
      <protection hidden="1"/>
    </xf>
    <xf numFmtId="0" fontId="2" fillId="4" borderId="19" xfId="0" applyFont="1" applyFill="1" applyBorder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 shrinkToFit="1"/>
      <protection hidden="1"/>
    </xf>
    <xf numFmtId="0" fontId="2" fillId="4" borderId="22" xfId="0" applyFont="1" applyFill="1" applyBorder="1" applyAlignment="1" applyProtection="1">
      <alignment horizontal="center" vertical="center"/>
      <protection hidden="1"/>
    </xf>
    <xf numFmtId="0" fontId="2" fillId="4" borderId="23" xfId="0" applyFont="1" applyFill="1" applyBorder="1" applyAlignment="1" applyProtection="1">
      <alignment horizontal="center" vertical="center"/>
      <protection hidden="1"/>
    </xf>
    <xf numFmtId="0" fontId="2" fillId="4" borderId="10" xfId="0" applyFont="1" applyFill="1" applyBorder="1" applyAlignment="1" applyProtection="1">
      <alignment horizontal="center" vertical="center"/>
      <protection hidden="1"/>
    </xf>
    <xf numFmtId="0" fontId="2" fillId="4" borderId="11" xfId="0" applyFont="1" applyFill="1" applyBorder="1" applyAlignment="1" applyProtection="1">
      <alignment horizontal="center" vertical="center"/>
      <protection hidden="1"/>
    </xf>
    <xf numFmtId="0" fontId="2" fillId="6" borderId="10" xfId="0" applyFont="1" applyFill="1" applyBorder="1" applyAlignment="1" applyProtection="1">
      <alignment horizontal="center" vertical="center"/>
    </xf>
    <xf numFmtId="0" fontId="2" fillId="6" borderId="11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shrinkToFit="1"/>
      <protection hidden="1"/>
    </xf>
    <xf numFmtId="0" fontId="7" fillId="0" borderId="15" xfId="0" applyFont="1" applyBorder="1" applyAlignment="1" applyProtection="1">
      <alignment horizontal="center" vertical="center" shrinkToFit="1"/>
      <protection hidden="1"/>
    </xf>
    <xf numFmtId="0" fontId="7" fillId="0" borderId="0" xfId="0" applyFont="1" applyBorder="1" applyAlignment="1" applyProtection="1">
      <alignment horizontal="center" vertical="center" shrinkToFit="1"/>
      <protection hidden="1"/>
    </xf>
    <xf numFmtId="0" fontId="2" fillId="4" borderId="1" xfId="0" applyFont="1" applyFill="1" applyBorder="1" applyAlignment="1" applyProtection="1">
      <alignment horizontal="center" vertical="center"/>
    </xf>
    <xf numFmtId="0" fontId="2" fillId="5" borderId="20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</xf>
    <xf numFmtId="176" fontId="2" fillId="5" borderId="22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2" fillId="5" borderId="1" xfId="0" applyNumberFormat="1" applyFont="1" applyFill="1" applyBorder="1" applyAlignment="1" applyProtection="1">
      <alignment vertical="center"/>
    </xf>
    <xf numFmtId="49" fontId="0" fillId="5" borderId="1" xfId="0" applyNumberFormat="1" applyFill="1" applyBorder="1" applyAlignment="1" applyProtection="1">
      <alignment vertical="center"/>
    </xf>
    <xf numFmtId="0" fontId="2" fillId="5" borderId="21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21" xfId="0" applyFont="1" applyFill="1" applyBorder="1" applyAlignment="1" applyProtection="1">
      <alignment horizontal="center" vertical="center"/>
    </xf>
    <xf numFmtId="0" fontId="2" fillId="4" borderId="23" xfId="0" applyFont="1" applyFill="1" applyBorder="1" applyAlignment="1" applyProtection="1">
      <alignment horizontal="center" vertical="center"/>
    </xf>
    <xf numFmtId="0" fontId="2" fillId="4" borderId="20" xfId="0" applyFont="1" applyFill="1" applyBorder="1" applyAlignment="1" applyProtection="1">
      <alignment horizontal="center" vertical="center"/>
    </xf>
    <xf numFmtId="0" fontId="2" fillId="4" borderId="22" xfId="0" applyFont="1" applyFill="1" applyBorder="1" applyAlignment="1" applyProtection="1">
      <alignment horizontal="center" vertical="center"/>
    </xf>
    <xf numFmtId="0" fontId="2" fillId="4" borderId="12" xfId="0" applyFont="1" applyFill="1" applyBorder="1" applyAlignment="1" applyProtection="1">
      <alignment horizontal="center" vertical="center"/>
    </xf>
    <xf numFmtId="0" fontId="2" fillId="4" borderId="13" xfId="0" applyFont="1" applyFill="1" applyBorder="1" applyAlignment="1" applyProtection="1">
      <alignment horizontal="center" vertical="center"/>
    </xf>
    <xf numFmtId="0" fontId="2" fillId="4" borderId="14" xfId="0" applyFont="1" applyFill="1" applyBorder="1" applyAlignment="1" applyProtection="1">
      <alignment horizontal="center" vertical="center"/>
    </xf>
    <xf numFmtId="0" fontId="2" fillId="4" borderId="17" xfId="0" applyFont="1" applyFill="1" applyBorder="1" applyAlignment="1" applyProtection="1">
      <alignment horizontal="center" vertical="center"/>
    </xf>
    <xf numFmtId="0" fontId="2" fillId="4" borderId="18" xfId="0" applyFont="1" applyFill="1" applyBorder="1" applyAlignment="1" applyProtection="1">
      <alignment horizontal="center" vertical="center"/>
    </xf>
    <xf numFmtId="0" fontId="2" fillId="4" borderId="19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" vertical="center" shrinkToFit="1"/>
    </xf>
    <xf numFmtId="0" fontId="2" fillId="0" borderId="15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9" xfId="0" applyFont="1" applyFill="1" applyBorder="1" applyAlignment="1" applyProtection="1">
      <alignment horizontal="right" vertical="center"/>
    </xf>
    <xf numFmtId="0" fontId="2" fillId="0" borderId="10" xfId="0" applyFont="1" applyFill="1" applyBorder="1" applyAlignment="1" applyProtection="1">
      <alignment horizontal="right" vertical="center"/>
    </xf>
    <xf numFmtId="0" fontId="2" fillId="0" borderId="11" xfId="0" applyFont="1" applyFill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distributed" vertical="center" justifyLastLine="1"/>
    </xf>
    <xf numFmtId="0" fontId="3" fillId="3" borderId="1" xfId="0" applyFont="1" applyFill="1" applyBorder="1" applyAlignment="1" applyProtection="1">
      <alignment horizontal="left" vertical="center"/>
    </xf>
    <xf numFmtId="49" fontId="3" fillId="3" borderId="28" xfId="0" applyNumberFormat="1" applyFont="1" applyFill="1" applyBorder="1" applyAlignment="1" applyProtection="1">
      <alignment horizontal="left" vertical="center"/>
    </xf>
    <xf numFmtId="49" fontId="3" fillId="3" borderId="29" xfId="0" applyNumberFormat="1" applyFont="1" applyFill="1" applyBorder="1" applyAlignment="1" applyProtection="1">
      <alignment horizontal="left" vertical="center"/>
    </xf>
    <xf numFmtId="49" fontId="3" fillId="3" borderId="29" xfId="0" applyNumberFormat="1" applyFont="1" applyFill="1" applyBorder="1" applyAlignment="1" applyProtection="1">
      <alignment horizontal="left" vertical="center" shrinkToFit="1"/>
    </xf>
    <xf numFmtId="49" fontId="3" fillId="3" borderId="30" xfId="0" applyNumberFormat="1" applyFont="1" applyFill="1" applyBorder="1" applyAlignment="1" applyProtection="1">
      <alignment horizontal="left" vertical="center" shrinkToFit="1"/>
    </xf>
    <xf numFmtId="49" fontId="2" fillId="3" borderId="1" xfId="0" applyNumberFormat="1" applyFont="1" applyFill="1" applyBorder="1" applyAlignment="1" applyProtection="1">
      <alignment horizontal="left" vertical="center"/>
    </xf>
    <xf numFmtId="49" fontId="3" fillId="3" borderId="1" xfId="0" applyNumberFormat="1" applyFont="1" applyFill="1" applyBorder="1" applyAlignment="1" applyProtection="1">
      <alignment horizontal="left" vertical="center" shrinkToFit="1"/>
    </xf>
    <xf numFmtId="0" fontId="2" fillId="4" borderId="10" xfId="0" applyFont="1" applyFill="1" applyBorder="1" applyAlignment="1" applyProtection="1">
      <alignment horizontal="center" vertical="center"/>
    </xf>
    <xf numFmtId="0" fontId="2" fillId="4" borderId="11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left" vertical="top" wrapText="1"/>
    </xf>
    <xf numFmtId="0" fontId="3" fillId="0" borderId="13" xfId="0" applyFont="1" applyFill="1" applyBorder="1" applyAlignment="1" applyProtection="1">
      <alignment horizontal="left" vertical="top"/>
    </xf>
    <xf numFmtId="0" fontId="3" fillId="0" borderId="14" xfId="0" applyFont="1" applyFill="1" applyBorder="1" applyAlignment="1" applyProtection="1">
      <alignment horizontal="left" vertical="top"/>
    </xf>
    <xf numFmtId="0" fontId="3" fillId="0" borderId="15" xfId="0" applyFont="1" applyFill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horizontal="left" vertical="top"/>
    </xf>
    <xf numFmtId="0" fontId="3" fillId="0" borderId="16" xfId="0" applyFont="1" applyFill="1" applyBorder="1" applyAlignment="1" applyProtection="1">
      <alignment horizontal="left" vertical="top"/>
    </xf>
    <xf numFmtId="0" fontId="3" fillId="0" borderId="17" xfId="0" applyFont="1" applyFill="1" applyBorder="1" applyAlignment="1" applyProtection="1">
      <alignment horizontal="left" vertical="top"/>
    </xf>
    <xf numFmtId="0" fontId="3" fillId="0" borderId="18" xfId="0" applyFont="1" applyFill="1" applyBorder="1" applyAlignment="1" applyProtection="1">
      <alignment horizontal="left" vertical="top"/>
    </xf>
    <xf numFmtId="0" fontId="3" fillId="0" borderId="19" xfId="0" applyFont="1" applyFill="1" applyBorder="1" applyAlignment="1" applyProtection="1">
      <alignment horizontal="left" vertical="top"/>
    </xf>
    <xf numFmtId="0" fontId="2" fillId="8" borderId="12" xfId="0" applyNumberFormat="1" applyFont="1" applyFill="1" applyBorder="1" applyAlignment="1" applyProtection="1">
      <alignment horizontal="center" vertical="center"/>
      <protection hidden="1"/>
    </xf>
    <xf numFmtId="0" fontId="2" fillId="8" borderId="13" xfId="0" applyNumberFormat="1" applyFont="1" applyFill="1" applyBorder="1" applyAlignment="1" applyProtection="1">
      <alignment horizontal="center" vertical="center"/>
      <protection hidden="1"/>
    </xf>
    <xf numFmtId="0" fontId="2" fillId="8" borderId="14" xfId="0" applyNumberFormat="1" applyFont="1" applyFill="1" applyBorder="1" applyAlignment="1" applyProtection="1">
      <alignment horizontal="center" vertical="center"/>
      <protection hidden="1"/>
    </xf>
    <xf numFmtId="0" fontId="2" fillId="8" borderId="17" xfId="0" applyNumberFormat="1" applyFont="1" applyFill="1" applyBorder="1" applyAlignment="1" applyProtection="1">
      <alignment horizontal="center" vertical="center"/>
      <protection hidden="1"/>
    </xf>
    <xf numFmtId="0" fontId="2" fillId="8" borderId="18" xfId="0" applyNumberFormat="1" applyFont="1" applyFill="1" applyBorder="1" applyAlignment="1" applyProtection="1">
      <alignment horizontal="center" vertical="center"/>
      <protection hidden="1"/>
    </xf>
    <xf numFmtId="0" fontId="2" fillId="8" borderId="19" xfId="0" applyNumberFormat="1" applyFont="1" applyFill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2" fillId="8" borderId="12" xfId="0" applyFont="1" applyFill="1" applyBorder="1" applyAlignment="1" applyProtection="1">
      <alignment horizontal="center" vertical="center"/>
      <protection hidden="1"/>
    </xf>
    <xf numFmtId="0" fontId="2" fillId="8" borderId="13" xfId="0" applyFont="1" applyFill="1" applyBorder="1" applyAlignment="1" applyProtection="1">
      <alignment horizontal="center" vertical="center"/>
      <protection hidden="1"/>
    </xf>
    <xf numFmtId="0" fontId="2" fillId="8" borderId="14" xfId="0" applyFont="1" applyFill="1" applyBorder="1" applyAlignment="1" applyProtection="1">
      <alignment horizontal="center" vertical="center"/>
      <protection hidden="1"/>
    </xf>
    <xf numFmtId="0" fontId="2" fillId="8" borderId="17" xfId="0" applyFont="1" applyFill="1" applyBorder="1" applyAlignment="1" applyProtection="1">
      <alignment horizontal="center" vertical="center"/>
      <protection hidden="1"/>
    </xf>
    <xf numFmtId="0" fontId="2" fillId="8" borderId="18" xfId="0" applyFont="1" applyFill="1" applyBorder="1" applyAlignment="1" applyProtection="1">
      <alignment horizontal="center" vertical="center"/>
      <protection hidden="1"/>
    </xf>
    <xf numFmtId="0" fontId="2" fillId="8" borderId="19" xfId="0" applyFont="1" applyFill="1" applyBorder="1" applyAlignment="1" applyProtection="1">
      <alignment horizontal="center" vertical="center"/>
      <protection hidden="1"/>
    </xf>
    <xf numFmtId="181" fontId="2" fillId="0" borderId="41" xfId="0" applyNumberFormat="1" applyFont="1" applyFill="1" applyBorder="1" applyAlignment="1" applyProtection="1">
      <alignment horizontal="center" vertical="center"/>
      <protection hidden="1"/>
    </xf>
    <xf numFmtId="181" fontId="2" fillId="0" borderId="39" xfId="0" applyNumberFormat="1" applyFont="1" applyFill="1" applyBorder="1" applyAlignment="1" applyProtection="1">
      <alignment horizontal="center" vertical="center"/>
      <protection hidden="1"/>
    </xf>
    <xf numFmtId="181" fontId="2" fillId="0" borderId="42" xfId="0" applyNumberFormat="1" applyFont="1" applyFill="1" applyBorder="1" applyAlignment="1" applyProtection="1">
      <alignment horizontal="center" vertical="center"/>
      <protection hidden="1"/>
    </xf>
    <xf numFmtId="176" fontId="2" fillId="0" borderId="34" xfId="0" applyNumberFormat="1" applyFont="1" applyFill="1" applyBorder="1" applyAlignment="1" applyProtection="1">
      <alignment horizontal="center" vertical="center"/>
      <protection hidden="1"/>
    </xf>
    <xf numFmtId="176" fontId="2" fillId="0" borderId="35" xfId="0" applyNumberFormat="1" applyFont="1" applyFill="1" applyBorder="1" applyAlignment="1" applyProtection="1">
      <alignment horizontal="center" vertical="center"/>
      <protection hidden="1"/>
    </xf>
    <xf numFmtId="176" fontId="2" fillId="0" borderId="36" xfId="0" applyNumberFormat="1" applyFont="1" applyFill="1" applyBorder="1" applyAlignment="1" applyProtection="1">
      <alignment horizontal="center" vertical="center"/>
      <protection hidden="1"/>
    </xf>
    <xf numFmtId="181" fontId="2" fillId="0" borderId="33" xfId="0" applyNumberFormat="1" applyFont="1" applyFill="1" applyBorder="1" applyAlignment="1" applyProtection="1">
      <alignment horizontal="center" vertical="center"/>
      <protection hidden="1"/>
    </xf>
    <xf numFmtId="181" fontId="2" fillId="0" borderId="31" xfId="0" applyNumberFormat="1" applyFont="1" applyFill="1" applyBorder="1" applyAlignment="1" applyProtection="1">
      <alignment horizontal="center" vertical="center"/>
      <protection hidden="1"/>
    </xf>
    <xf numFmtId="181" fontId="2" fillId="0" borderId="32" xfId="0" applyNumberFormat="1" applyFont="1" applyFill="1" applyBorder="1" applyAlignment="1" applyProtection="1">
      <alignment horizontal="center" vertical="center"/>
      <protection hidden="1"/>
    </xf>
    <xf numFmtId="176" fontId="2" fillId="0" borderId="12" xfId="0" applyNumberFormat="1" applyFont="1" applyFill="1" applyBorder="1" applyAlignment="1" applyProtection="1">
      <alignment horizontal="center" vertical="center"/>
      <protection hidden="1"/>
    </xf>
    <xf numFmtId="176" fontId="2" fillId="0" borderId="13" xfId="0" applyNumberFormat="1" applyFont="1" applyFill="1" applyBorder="1" applyAlignment="1" applyProtection="1">
      <alignment horizontal="center" vertical="center"/>
      <protection hidden="1"/>
    </xf>
    <xf numFmtId="176" fontId="2" fillId="0" borderId="14" xfId="0" applyNumberFormat="1" applyFont="1" applyFill="1" applyBorder="1" applyAlignment="1" applyProtection="1">
      <alignment horizontal="center" vertical="center"/>
      <protection hidden="1"/>
    </xf>
    <xf numFmtId="49" fontId="2" fillId="3" borderId="31" xfId="0" applyNumberFormat="1" applyFont="1" applyFill="1" applyBorder="1" applyAlignment="1" applyProtection="1">
      <alignment horizontal="center" vertical="center"/>
      <protection locked="0" hidden="1"/>
    </xf>
    <xf numFmtId="49" fontId="2" fillId="3" borderId="43" xfId="0" applyNumberFormat="1" applyFont="1" applyFill="1" applyBorder="1" applyAlignment="1" applyProtection="1">
      <alignment horizontal="center" vertical="center"/>
      <protection locked="0" hidden="1"/>
    </xf>
    <xf numFmtId="49" fontId="2" fillId="3" borderId="44" xfId="0" applyNumberFormat="1" applyFont="1" applyFill="1" applyBorder="1" applyAlignment="1" applyProtection="1">
      <alignment horizontal="center" vertical="center"/>
      <protection locked="0" hidden="1"/>
    </xf>
    <xf numFmtId="49" fontId="2" fillId="3" borderId="32" xfId="0" applyNumberFormat="1" applyFont="1" applyFill="1" applyBorder="1" applyAlignment="1" applyProtection="1">
      <alignment horizontal="center" vertical="center"/>
      <protection locked="0" hidden="1"/>
    </xf>
    <xf numFmtId="49" fontId="2" fillId="3" borderId="39" xfId="0" applyNumberFormat="1" applyFont="1" applyFill="1" applyBorder="1" applyAlignment="1" applyProtection="1">
      <alignment horizontal="center" vertical="center"/>
      <protection locked="0" hidden="1"/>
    </xf>
    <xf numFmtId="49" fontId="2" fillId="3" borderId="38" xfId="0" applyNumberFormat="1" applyFont="1" applyFill="1" applyBorder="1" applyAlignment="1" applyProtection="1">
      <alignment horizontal="center" vertical="center"/>
      <protection locked="0" hidden="1"/>
    </xf>
    <xf numFmtId="49" fontId="2" fillId="3" borderId="40" xfId="0" applyNumberFormat="1" applyFont="1" applyFill="1" applyBorder="1" applyAlignment="1" applyProtection="1">
      <alignment horizontal="center" vertical="center"/>
      <protection locked="0" hidden="1"/>
    </xf>
    <xf numFmtId="0" fontId="2" fillId="8" borderId="38" xfId="0" applyFont="1" applyFill="1" applyBorder="1" applyAlignment="1" applyProtection="1">
      <alignment horizontal="center" vertical="center"/>
      <protection hidden="1"/>
    </xf>
    <xf numFmtId="0" fontId="2" fillId="8" borderId="40" xfId="0" applyFont="1" applyFill="1" applyBorder="1" applyAlignment="1" applyProtection="1">
      <alignment horizontal="center" vertical="center"/>
      <protection hidden="1"/>
    </xf>
    <xf numFmtId="49" fontId="2" fillId="3" borderId="42" xfId="0" applyNumberFormat="1" applyFont="1" applyFill="1" applyBorder="1" applyAlignment="1" applyProtection="1">
      <alignment horizontal="center" vertical="center"/>
      <protection locked="0" hidden="1"/>
    </xf>
    <xf numFmtId="0" fontId="14" fillId="8" borderId="35" xfId="0" applyFont="1" applyFill="1" applyBorder="1" applyAlignment="1" applyProtection="1">
      <alignment horizontal="center" vertical="center"/>
      <protection hidden="1"/>
    </xf>
    <xf numFmtId="0" fontId="14" fillId="8" borderId="44" xfId="0" applyFont="1" applyFill="1" applyBorder="1" applyAlignment="1" applyProtection="1">
      <alignment horizontal="center" vertical="center"/>
      <protection hidden="1"/>
    </xf>
    <xf numFmtId="49" fontId="2" fillId="3" borderId="35" xfId="0" applyNumberFormat="1" applyFont="1" applyFill="1" applyBorder="1" applyAlignment="1" applyProtection="1">
      <alignment horizontal="center" vertical="center"/>
      <protection locked="0" hidden="1"/>
    </xf>
    <xf numFmtId="0" fontId="14" fillId="8" borderId="31" xfId="0" applyFont="1" applyFill="1" applyBorder="1" applyAlignment="1" applyProtection="1">
      <alignment horizontal="center" vertical="center"/>
      <protection hidden="1"/>
    </xf>
    <xf numFmtId="176" fontId="2" fillId="3" borderId="34" xfId="0" applyNumberFormat="1" applyFont="1" applyFill="1" applyBorder="1" applyAlignment="1" applyProtection="1">
      <alignment horizontal="center" vertical="center"/>
      <protection locked="0" hidden="1"/>
    </xf>
    <xf numFmtId="176" fontId="2" fillId="3" borderId="35" xfId="0" applyNumberFormat="1" applyFont="1" applyFill="1" applyBorder="1" applyAlignment="1" applyProtection="1">
      <alignment horizontal="center" vertical="center"/>
      <protection locked="0" hidden="1"/>
    </xf>
    <xf numFmtId="176" fontId="2" fillId="3" borderId="36" xfId="0" applyNumberFormat="1" applyFont="1" applyFill="1" applyBorder="1" applyAlignment="1" applyProtection="1">
      <alignment horizontal="center" vertical="center"/>
      <protection locked="0" hidden="1"/>
    </xf>
    <xf numFmtId="179" fontId="10" fillId="0" borderId="41" xfId="0" applyNumberFormat="1" applyFont="1" applyFill="1" applyBorder="1" applyAlignment="1" applyProtection="1">
      <alignment horizontal="center" vertical="center"/>
      <protection hidden="1"/>
    </xf>
    <xf numFmtId="179" fontId="10" fillId="0" borderId="39" xfId="0" applyNumberFormat="1" applyFont="1" applyFill="1" applyBorder="1" applyAlignment="1" applyProtection="1">
      <alignment horizontal="center" vertical="center"/>
      <protection hidden="1"/>
    </xf>
    <xf numFmtId="179" fontId="10" fillId="0" borderId="42" xfId="0" applyNumberFormat="1" applyFont="1" applyFill="1" applyBorder="1" applyAlignment="1" applyProtection="1">
      <alignment horizontal="center" vertical="center"/>
      <protection hidden="1"/>
    </xf>
    <xf numFmtId="176" fontId="2" fillId="3" borderId="33" xfId="0" applyNumberFormat="1" applyFont="1" applyFill="1" applyBorder="1" applyAlignment="1" applyProtection="1">
      <alignment horizontal="center" vertical="center"/>
      <protection locked="0" hidden="1"/>
    </xf>
    <xf numFmtId="176" fontId="2" fillId="3" borderId="31" xfId="0" applyNumberFormat="1" applyFont="1" applyFill="1" applyBorder="1" applyAlignment="1" applyProtection="1">
      <alignment horizontal="center" vertical="center"/>
      <protection locked="0" hidden="1"/>
    </xf>
    <xf numFmtId="176" fontId="2" fillId="3" borderId="32" xfId="0" applyNumberFormat="1" applyFont="1" applyFill="1" applyBorder="1" applyAlignment="1" applyProtection="1">
      <alignment horizontal="center" vertical="center"/>
      <protection locked="0" hidden="1"/>
    </xf>
    <xf numFmtId="0" fontId="2" fillId="8" borderId="15" xfId="0" applyFont="1" applyFill="1" applyBorder="1" applyAlignment="1" applyProtection="1">
      <alignment horizontal="center" vertical="center"/>
      <protection hidden="1"/>
    </xf>
    <xf numFmtId="0" fontId="2" fillId="8" borderId="0" xfId="0" applyFont="1" applyFill="1" applyBorder="1" applyAlignment="1" applyProtection="1">
      <alignment horizontal="center" vertical="center"/>
      <protection hidden="1"/>
    </xf>
    <xf numFmtId="0" fontId="2" fillId="8" borderId="16" xfId="0" applyFont="1" applyFill="1" applyBorder="1" applyAlignment="1" applyProtection="1">
      <alignment horizontal="center" vertical="center"/>
      <protection hidden="1"/>
    </xf>
    <xf numFmtId="0" fontId="12" fillId="8" borderId="12" xfId="0" applyFont="1" applyFill="1" applyBorder="1" applyAlignment="1" applyProtection="1">
      <alignment horizontal="center" vertical="center"/>
      <protection hidden="1"/>
    </xf>
    <xf numFmtId="0" fontId="12" fillId="8" borderId="13" xfId="0" applyFont="1" applyFill="1" applyBorder="1" applyAlignment="1" applyProtection="1">
      <alignment horizontal="center" vertical="center"/>
      <protection hidden="1"/>
    </xf>
    <xf numFmtId="0" fontId="12" fillId="8" borderId="14" xfId="0" applyFont="1" applyFill="1" applyBorder="1" applyAlignment="1" applyProtection="1">
      <alignment horizontal="center" vertical="center"/>
      <protection hidden="1"/>
    </xf>
    <xf numFmtId="0" fontId="12" fillId="8" borderId="17" xfId="0" applyFont="1" applyFill="1" applyBorder="1" applyAlignment="1" applyProtection="1">
      <alignment horizontal="center" vertical="center"/>
      <protection hidden="1"/>
    </xf>
    <xf numFmtId="0" fontId="12" fillId="8" borderId="18" xfId="0" applyFont="1" applyFill="1" applyBorder="1" applyAlignment="1" applyProtection="1">
      <alignment horizontal="center" vertical="center"/>
      <protection hidden="1"/>
    </xf>
    <xf numFmtId="0" fontId="12" fillId="8" borderId="19" xfId="0" applyFont="1" applyFill="1" applyBorder="1" applyAlignment="1" applyProtection="1">
      <alignment horizontal="center" vertical="center"/>
      <protection hidden="1"/>
    </xf>
    <xf numFmtId="176" fontId="2" fillId="8" borderId="34" xfId="0" applyNumberFormat="1" applyFont="1" applyFill="1" applyBorder="1" applyAlignment="1" applyProtection="1">
      <alignment horizontal="center" vertical="center"/>
      <protection hidden="1"/>
    </xf>
    <xf numFmtId="176" fontId="2" fillId="8" borderId="35" xfId="0" applyNumberFormat="1" applyFont="1" applyFill="1" applyBorder="1" applyAlignment="1" applyProtection="1">
      <alignment horizontal="center" vertical="center"/>
      <protection hidden="1"/>
    </xf>
    <xf numFmtId="176" fontId="2" fillId="8" borderId="36" xfId="0" applyNumberFormat="1" applyFont="1" applyFill="1" applyBorder="1" applyAlignment="1" applyProtection="1">
      <alignment horizontal="center" vertical="center"/>
      <protection hidden="1"/>
    </xf>
    <xf numFmtId="49" fontId="2" fillId="8" borderId="31" xfId="0" applyNumberFormat="1" applyFont="1" applyFill="1" applyBorder="1" applyAlignment="1" applyProtection="1">
      <alignment horizontal="center" vertical="center"/>
      <protection hidden="1"/>
    </xf>
    <xf numFmtId="49" fontId="2" fillId="8" borderId="43" xfId="0" applyNumberFormat="1" applyFont="1" applyFill="1" applyBorder="1" applyAlignment="1" applyProtection="1">
      <alignment horizontal="center" vertical="center"/>
      <protection hidden="1"/>
    </xf>
    <xf numFmtId="49" fontId="2" fillId="8" borderId="44" xfId="0" applyNumberFormat="1" applyFont="1" applyFill="1" applyBorder="1" applyAlignment="1" applyProtection="1">
      <alignment horizontal="center" vertical="center"/>
      <protection hidden="1"/>
    </xf>
    <xf numFmtId="49" fontId="2" fillId="8" borderId="32" xfId="0" applyNumberFormat="1" applyFont="1" applyFill="1" applyBorder="1" applyAlignment="1" applyProtection="1">
      <alignment horizontal="center" vertical="center"/>
      <protection hidden="1"/>
    </xf>
    <xf numFmtId="181" fontId="2" fillId="8" borderId="17" xfId="0" applyNumberFormat="1" applyFont="1" applyFill="1" applyBorder="1" applyAlignment="1" applyProtection="1">
      <alignment horizontal="center" vertical="center"/>
      <protection hidden="1"/>
    </xf>
    <xf numFmtId="181" fontId="2" fillId="8" borderId="18" xfId="0" applyNumberFormat="1" applyFont="1" applyFill="1" applyBorder="1" applyAlignment="1" applyProtection="1">
      <alignment horizontal="center" vertical="center"/>
      <protection hidden="1"/>
    </xf>
    <xf numFmtId="181" fontId="2" fillId="8" borderId="19" xfId="0" applyNumberFormat="1" applyFont="1" applyFill="1" applyBorder="1" applyAlignment="1" applyProtection="1">
      <alignment horizontal="center" vertical="center"/>
      <protection hidden="1"/>
    </xf>
    <xf numFmtId="49" fontId="2" fillId="8" borderId="39" xfId="0" applyNumberFormat="1" applyFont="1" applyFill="1" applyBorder="1" applyAlignment="1" applyProtection="1">
      <alignment horizontal="center" vertical="center"/>
      <protection hidden="1"/>
    </xf>
    <xf numFmtId="49" fontId="2" fillId="8" borderId="38" xfId="0" applyNumberFormat="1" applyFont="1" applyFill="1" applyBorder="1" applyAlignment="1" applyProtection="1">
      <alignment horizontal="center" vertical="center"/>
      <protection hidden="1"/>
    </xf>
    <xf numFmtId="49" fontId="2" fillId="8" borderId="40" xfId="0" applyNumberFormat="1" applyFont="1" applyFill="1" applyBorder="1" applyAlignment="1" applyProtection="1">
      <alignment horizontal="center" vertical="center"/>
      <protection hidden="1"/>
    </xf>
    <xf numFmtId="49" fontId="2" fillId="8" borderId="42" xfId="0" applyNumberFormat="1" applyFont="1" applyFill="1" applyBorder="1" applyAlignment="1" applyProtection="1">
      <alignment horizontal="center" vertical="center"/>
      <protection hidden="1"/>
    </xf>
    <xf numFmtId="0" fontId="2" fillId="8" borderId="34" xfId="0" applyFont="1" applyFill="1" applyBorder="1" applyAlignment="1" applyProtection="1">
      <alignment horizontal="center" vertical="center"/>
      <protection hidden="1"/>
    </xf>
    <xf numFmtId="0" fontId="2" fillId="8" borderId="35" xfId="0" applyFont="1" applyFill="1" applyBorder="1" applyAlignment="1" applyProtection="1">
      <alignment horizontal="center" vertical="center"/>
      <protection hidden="1"/>
    </xf>
    <xf numFmtId="0" fontId="2" fillId="8" borderId="36" xfId="0" applyFont="1" applyFill="1" applyBorder="1" applyAlignment="1" applyProtection="1">
      <alignment horizontal="center" vertical="center"/>
      <protection hidden="1"/>
    </xf>
    <xf numFmtId="0" fontId="2" fillId="8" borderId="41" xfId="0" applyFont="1" applyFill="1" applyBorder="1" applyAlignment="1" applyProtection="1">
      <alignment horizontal="center" vertical="center"/>
      <protection hidden="1"/>
    </xf>
    <xf numFmtId="0" fontId="2" fillId="8" borderId="39" xfId="0" applyFont="1" applyFill="1" applyBorder="1" applyAlignment="1" applyProtection="1">
      <alignment horizontal="center" vertical="center"/>
      <protection hidden="1"/>
    </xf>
    <xf numFmtId="0" fontId="2" fillId="8" borderId="42" xfId="0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7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7" borderId="1" xfId="0" applyFill="1" applyBorder="1" applyAlignment="1">
      <alignment horizontal="center" vertical="center"/>
    </xf>
    <xf numFmtId="180" fontId="0" fillId="5" borderId="1" xfId="0" applyNumberFormat="1" applyFill="1" applyBorder="1" applyAlignment="1" applyProtection="1">
      <alignment horizontal="right" vertical="center"/>
      <protection locked="0"/>
    </xf>
  </cellXfs>
  <cellStyles count="2">
    <cellStyle name="標準" xfId="0" builtinId="0"/>
    <cellStyle name="標準 2" xfId="1" xr:uid="{00000000-0005-0000-0000-000001000000}"/>
  </cellStyles>
  <dxfs count="15">
    <dxf>
      <font>
        <color auto="1"/>
      </font>
    </dxf>
    <dxf>
      <font>
        <color theme="0" tint="-0.34998626667073579"/>
      </font>
    </dxf>
    <dxf>
      <font>
        <color theme="0" tint="-0.34998626667073579"/>
      </font>
      <fill>
        <patternFill>
          <bgColor rgb="FFFFFFCC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0" tint="-0.34998626667073579"/>
      </font>
    </dxf>
    <dxf>
      <font>
        <color theme="0" tint="-0.34998626667073579"/>
      </font>
      <fill>
        <patternFill>
          <bgColor rgb="FFFFFFCC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  <color rgb="FFDDDDDD"/>
      <color rgb="FFE7F6FF"/>
      <color rgb="FF0000FF"/>
      <color rgb="FFCCFFFF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123826</xdr:colOff>
      <xdr:row>26</xdr:row>
      <xdr:rowOff>100290</xdr:rowOff>
    </xdr:from>
    <xdr:to>
      <xdr:col>18</xdr:col>
      <xdr:colOff>147291</xdr:colOff>
      <xdr:row>28</xdr:row>
      <xdr:rowOff>104777</xdr:rowOff>
    </xdr:to>
    <xdr:cxnSp macro="">
      <xdr:nvCxnSpPr>
        <xdr:cNvPr id="2" name="カギ線コネクタ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rot="10800000" flipV="1">
          <a:off x="4829176" y="5186640"/>
          <a:ext cx="423515" cy="366437"/>
        </a:xfrm>
        <a:prstGeom prst="bentConnector3">
          <a:avLst>
            <a:gd name="adj1" fmla="val 50000"/>
          </a:avLst>
        </a:prstGeom>
        <a:ln w="15875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114300</xdr:colOff>
      <xdr:row>26</xdr:row>
      <xdr:rowOff>104775</xdr:rowOff>
    </xdr:from>
    <xdr:to>
      <xdr:col>18</xdr:col>
      <xdr:colOff>137765</xdr:colOff>
      <xdr:row>28</xdr:row>
      <xdr:rowOff>109262</xdr:rowOff>
    </xdr:to>
    <xdr:cxnSp macro="">
      <xdr:nvCxnSpPr>
        <xdr:cNvPr id="2" name="カギ線コネクタ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rot="10800000" flipV="1">
          <a:off x="4819650" y="5191125"/>
          <a:ext cx="423515" cy="366437"/>
        </a:xfrm>
        <a:prstGeom prst="bentConnector3">
          <a:avLst>
            <a:gd name="adj1" fmla="val 50000"/>
          </a:avLst>
        </a:prstGeom>
        <a:ln w="15875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32;6&#22238;&#12510;&#12473;&#12479;&#12540;&#12474;&#12459;&#12483;&#12503;_R0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0_&#12473;&#12509;&#12540;&#12484;&#12452;&#12505;&#12531;&#12488;T/01_&#26989;&#21209;&#12487;&#12540;&#12479;&#65288;&#31354;&#25163;&#20197;&#22806;&#65289;/09_&#26085;&#26412;&#12487;&#12501;&#12496;&#12524;&#12540;&#21332;&#20250;/&#31532;19&#22238;JDVA&#12459;&#12483;&#12503;/05.%20&#21508;&#31278;&#12486;&#12531;&#12503;&#12524;&#12540;&#12488;/&#22823;&#20250;&#30003;&#36796;&#26360;&#12486;&#12531;&#12503;&#12524;&#12540;&#12488;/02-&#35430;&#39443;/JDVA19_EntrySheets&#65288;R002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_DEF"/>
      <sheetName val="登録事項"/>
      <sheetName val="登録事項（サンプル）"/>
      <sheetName val="申込書"/>
      <sheetName val="申込書（サンプル）"/>
    </sheetNames>
    <sheetDataSet>
      <sheetData sheetId="0">
        <row r="4">
          <cell r="B4" t="str">
            <v>会員（早期割引）</v>
          </cell>
          <cell r="F4" t="str">
            <v>DEAF</v>
          </cell>
        </row>
        <row r="5">
          <cell r="B5" t="str">
            <v>会員</v>
          </cell>
          <cell r="F5" t="str">
            <v>健聴者</v>
          </cell>
        </row>
        <row r="6">
          <cell r="B6" t="str">
            <v>非会員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Y_NAME_DEF"/>
      <sheetName val="ファイルの説明"/>
      <sheetName val="参加者登録申込書"/>
      <sheetName val="①大会参加申込書"/>
      <sheetName val="②選手登録名簿"/>
      <sheetName val="③出場者一覧"/>
      <sheetName val="④診断リスト"/>
      <sheetName val="MY_MATRIX"/>
      <sheetName val="⑤傷害保険加入者一覧"/>
    </sheetNames>
    <sheetDataSet>
      <sheetData sheetId="0">
        <row r="5">
          <cell r="B5" t="str">
            <v>DEAF</v>
          </cell>
        </row>
        <row r="6">
          <cell r="B6" t="str">
            <v>聴者</v>
          </cell>
        </row>
        <row r="7">
          <cell r="B7" t="str">
            <v>高校生以下</v>
          </cell>
        </row>
        <row r="12">
          <cell r="B12" t="str">
            <v>（今回登録）</v>
          </cell>
        </row>
        <row r="13">
          <cell r="B13" t="str">
            <v>早期割引会員</v>
          </cell>
        </row>
        <row r="14">
          <cell r="B14" t="str">
            <v>通常会員</v>
          </cell>
        </row>
        <row r="32">
          <cell r="F32" t="str">
            <v>a.tsukuba-tech.ac.jp</v>
          </cell>
        </row>
        <row r="33">
          <cell r="F33" t="str">
            <v>c.vodafone.ne.jp</v>
          </cell>
        </row>
        <row r="34">
          <cell r="F34" t="str">
            <v>docomo.ne.jp</v>
          </cell>
        </row>
        <row r="35">
          <cell r="F35" t="str">
            <v>ezweb.ne.jp</v>
          </cell>
        </row>
        <row r="36">
          <cell r="F36" t="str">
            <v>gmail.com</v>
          </cell>
        </row>
        <row r="37">
          <cell r="F37" t="str">
            <v>hotmail.co.jp</v>
          </cell>
        </row>
        <row r="38">
          <cell r="F38" t="str">
            <v>hotmail.com</v>
          </cell>
        </row>
        <row r="39">
          <cell r="F39" t="str">
            <v>i.softbank.jp</v>
          </cell>
        </row>
        <row r="40">
          <cell r="F40" t="str">
            <v>icloud.com</v>
          </cell>
        </row>
        <row r="41">
          <cell r="F41" t="str">
            <v>nifty.com</v>
          </cell>
        </row>
        <row r="42">
          <cell r="F42" t="str">
            <v>softbank.ne.jp</v>
          </cell>
        </row>
        <row r="43">
          <cell r="F43" t="str">
            <v>t.vodafone.ne.jp</v>
          </cell>
        </row>
        <row r="44">
          <cell r="F44" t="str">
            <v>yahoo.co.jp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M49"/>
  <sheetViews>
    <sheetView workbookViewId="0">
      <selection activeCell="B2" sqref="B2"/>
    </sheetView>
  </sheetViews>
  <sheetFormatPr defaultRowHeight="13" x14ac:dyDescent="0.2"/>
  <cols>
    <col min="2" max="2" width="15.26953125" bestFit="1" customWidth="1"/>
    <col min="4" max="4" width="10.453125" bestFit="1" customWidth="1"/>
    <col min="6" max="6" width="11.6328125" bestFit="1" customWidth="1"/>
    <col min="9" max="9" width="12.36328125" bestFit="1" customWidth="1"/>
    <col min="11" max="11" width="31" customWidth="1"/>
    <col min="12" max="13" width="15.6328125" bestFit="1" customWidth="1"/>
  </cols>
  <sheetData>
    <row r="2" spans="2:13" x14ac:dyDescent="0.2">
      <c r="B2" t="s">
        <v>10</v>
      </c>
      <c r="D2" t="s">
        <v>28</v>
      </c>
      <c r="F2" t="s">
        <v>44</v>
      </c>
      <c r="H2" t="s">
        <v>48</v>
      </c>
      <c r="I2" t="s">
        <v>49</v>
      </c>
      <c r="K2" t="s">
        <v>115</v>
      </c>
    </row>
    <row r="3" spans="2:13" x14ac:dyDescent="0.2">
      <c r="H3" t="s">
        <v>50</v>
      </c>
      <c r="I3" t="s">
        <v>51</v>
      </c>
      <c r="L3" t="s">
        <v>116</v>
      </c>
      <c r="M3" t="s">
        <v>117</v>
      </c>
    </row>
    <row r="4" spans="2:13" x14ac:dyDescent="0.2">
      <c r="B4" t="s">
        <v>39</v>
      </c>
      <c r="D4" t="s">
        <v>29</v>
      </c>
      <c r="F4" t="s">
        <v>45</v>
      </c>
      <c r="H4" t="s">
        <v>52</v>
      </c>
      <c r="I4" t="s">
        <v>51</v>
      </c>
      <c r="K4" t="s">
        <v>108</v>
      </c>
      <c r="L4">
        <v>6500</v>
      </c>
      <c r="M4">
        <v>6500</v>
      </c>
    </row>
    <row r="5" spans="2:13" x14ac:dyDescent="0.2">
      <c r="B5" t="s">
        <v>11</v>
      </c>
      <c r="D5" t="s">
        <v>30</v>
      </c>
      <c r="F5" t="s">
        <v>46</v>
      </c>
      <c r="H5" t="s">
        <v>53</v>
      </c>
      <c r="I5" t="s">
        <v>51</v>
      </c>
      <c r="K5" t="s">
        <v>109</v>
      </c>
      <c r="L5">
        <v>6500</v>
      </c>
      <c r="M5">
        <v>6500</v>
      </c>
    </row>
    <row r="6" spans="2:13" x14ac:dyDescent="0.2">
      <c r="B6" t="s">
        <v>12</v>
      </c>
      <c r="H6" t="s">
        <v>54</v>
      </c>
      <c r="I6" t="s">
        <v>51</v>
      </c>
      <c r="K6" t="s">
        <v>110</v>
      </c>
      <c r="L6">
        <v>6500</v>
      </c>
      <c r="M6">
        <v>6500</v>
      </c>
    </row>
    <row r="7" spans="2:13" x14ac:dyDescent="0.2">
      <c r="H7" t="s">
        <v>55</v>
      </c>
      <c r="I7" t="s">
        <v>51</v>
      </c>
      <c r="K7" t="s">
        <v>111</v>
      </c>
      <c r="L7">
        <v>5500</v>
      </c>
    </row>
    <row r="8" spans="2:13" x14ac:dyDescent="0.2">
      <c r="H8" t="s">
        <v>56</v>
      </c>
      <c r="I8" t="s">
        <v>51</v>
      </c>
      <c r="K8" t="s">
        <v>112</v>
      </c>
      <c r="L8">
        <v>5500</v>
      </c>
    </row>
    <row r="9" spans="2:13" x14ac:dyDescent="0.2">
      <c r="H9" t="s">
        <v>57</v>
      </c>
      <c r="I9" t="s">
        <v>51</v>
      </c>
      <c r="K9" t="s">
        <v>113</v>
      </c>
      <c r="L9">
        <v>5500</v>
      </c>
    </row>
    <row r="10" spans="2:13" x14ac:dyDescent="0.2">
      <c r="H10" t="s">
        <v>58</v>
      </c>
      <c r="I10" t="s">
        <v>59</v>
      </c>
    </row>
    <row r="11" spans="2:13" x14ac:dyDescent="0.2">
      <c r="H11" t="s">
        <v>60</v>
      </c>
      <c r="I11" t="s">
        <v>59</v>
      </c>
    </row>
    <row r="12" spans="2:13" x14ac:dyDescent="0.2">
      <c r="H12" t="s">
        <v>61</v>
      </c>
      <c r="I12" t="s">
        <v>59</v>
      </c>
    </row>
    <row r="13" spans="2:13" x14ac:dyDescent="0.2">
      <c r="H13" t="s">
        <v>62</v>
      </c>
      <c r="I13" t="s">
        <v>59</v>
      </c>
    </row>
    <row r="14" spans="2:13" x14ac:dyDescent="0.2">
      <c r="H14" t="s">
        <v>63</v>
      </c>
      <c r="I14" t="s">
        <v>59</v>
      </c>
    </row>
    <row r="15" spans="2:13" x14ac:dyDescent="0.2">
      <c r="B15" t="s">
        <v>125</v>
      </c>
      <c r="H15" t="s">
        <v>64</v>
      </c>
      <c r="I15" t="s">
        <v>59</v>
      </c>
    </row>
    <row r="16" spans="2:13" x14ac:dyDescent="0.2">
      <c r="H16" t="s">
        <v>65</v>
      </c>
      <c r="I16" t="s">
        <v>59</v>
      </c>
    </row>
    <row r="17" spans="8:9" x14ac:dyDescent="0.2">
      <c r="H17" t="s">
        <v>66</v>
      </c>
      <c r="I17" t="s">
        <v>59</v>
      </c>
    </row>
    <row r="18" spans="8:9" x14ac:dyDescent="0.2">
      <c r="H18" t="s">
        <v>67</v>
      </c>
      <c r="I18" t="s">
        <v>68</v>
      </c>
    </row>
    <row r="19" spans="8:9" x14ac:dyDescent="0.2">
      <c r="H19" t="s">
        <v>69</v>
      </c>
      <c r="I19" t="s">
        <v>68</v>
      </c>
    </row>
    <row r="20" spans="8:9" x14ac:dyDescent="0.2">
      <c r="H20" t="s">
        <v>70</v>
      </c>
      <c r="I20" t="s">
        <v>68</v>
      </c>
    </row>
    <row r="21" spans="8:9" x14ac:dyDescent="0.2">
      <c r="H21" t="s">
        <v>71</v>
      </c>
      <c r="I21" t="s">
        <v>68</v>
      </c>
    </row>
    <row r="22" spans="8:9" x14ac:dyDescent="0.2">
      <c r="H22" t="s">
        <v>72</v>
      </c>
      <c r="I22" t="s">
        <v>68</v>
      </c>
    </row>
    <row r="23" spans="8:9" x14ac:dyDescent="0.2">
      <c r="H23" t="s">
        <v>73</v>
      </c>
      <c r="I23" t="s">
        <v>74</v>
      </c>
    </row>
    <row r="24" spans="8:9" x14ac:dyDescent="0.2">
      <c r="H24" t="s">
        <v>75</v>
      </c>
      <c r="I24" t="s">
        <v>74</v>
      </c>
    </row>
    <row r="25" spans="8:9" x14ac:dyDescent="0.2">
      <c r="H25" t="s">
        <v>76</v>
      </c>
      <c r="I25" t="s">
        <v>74</v>
      </c>
    </row>
    <row r="26" spans="8:9" x14ac:dyDescent="0.2">
      <c r="H26" t="s">
        <v>77</v>
      </c>
      <c r="I26" t="s">
        <v>74</v>
      </c>
    </row>
    <row r="27" spans="8:9" x14ac:dyDescent="0.2">
      <c r="H27" t="s">
        <v>78</v>
      </c>
      <c r="I27" t="s">
        <v>79</v>
      </c>
    </row>
    <row r="28" spans="8:9" x14ac:dyDescent="0.2">
      <c r="H28" t="s">
        <v>80</v>
      </c>
      <c r="I28" t="s">
        <v>79</v>
      </c>
    </row>
    <row r="29" spans="8:9" x14ac:dyDescent="0.2">
      <c r="H29" t="s">
        <v>81</v>
      </c>
      <c r="I29" t="s">
        <v>79</v>
      </c>
    </row>
    <row r="30" spans="8:9" x14ac:dyDescent="0.2">
      <c r="H30" t="s">
        <v>82</v>
      </c>
      <c r="I30" t="s">
        <v>79</v>
      </c>
    </row>
    <row r="31" spans="8:9" x14ac:dyDescent="0.2">
      <c r="H31" t="s">
        <v>83</v>
      </c>
      <c r="I31" t="s">
        <v>79</v>
      </c>
    </row>
    <row r="32" spans="8:9" x14ac:dyDescent="0.2">
      <c r="H32" t="s">
        <v>84</v>
      </c>
      <c r="I32" t="s">
        <v>79</v>
      </c>
    </row>
    <row r="33" spans="8:9" x14ac:dyDescent="0.2">
      <c r="H33" t="s">
        <v>85</v>
      </c>
      <c r="I33" t="s">
        <v>86</v>
      </c>
    </row>
    <row r="34" spans="8:9" x14ac:dyDescent="0.2">
      <c r="H34" t="s">
        <v>87</v>
      </c>
      <c r="I34" t="s">
        <v>88</v>
      </c>
    </row>
    <row r="35" spans="8:9" x14ac:dyDescent="0.2">
      <c r="H35" t="s">
        <v>89</v>
      </c>
      <c r="I35" t="s">
        <v>88</v>
      </c>
    </row>
    <row r="36" spans="8:9" x14ac:dyDescent="0.2">
      <c r="H36" t="s">
        <v>90</v>
      </c>
      <c r="I36" t="s">
        <v>88</v>
      </c>
    </row>
    <row r="37" spans="8:9" x14ac:dyDescent="0.2">
      <c r="H37" t="s">
        <v>91</v>
      </c>
      <c r="I37" t="s">
        <v>88</v>
      </c>
    </row>
    <row r="38" spans="8:9" x14ac:dyDescent="0.2">
      <c r="H38" t="s">
        <v>92</v>
      </c>
      <c r="I38" t="s">
        <v>93</v>
      </c>
    </row>
    <row r="39" spans="8:9" x14ac:dyDescent="0.2">
      <c r="H39" t="s">
        <v>94</v>
      </c>
      <c r="I39" t="s">
        <v>93</v>
      </c>
    </row>
    <row r="40" spans="8:9" x14ac:dyDescent="0.2">
      <c r="H40" t="s">
        <v>95</v>
      </c>
      <c r="I40" t="s">
        <v>93</v>
      </c>
    </row>
    <row r="41" spans="8:9" x14ac:dyDescent="0.2">
      <c r="H41" t="s">
        <v>96</v>
      </c>
      <c r="I41" t="s">
        <v>93</v>
      </c>
    </row>
    <row r="42" spans="8:9" x14ac:dyDescent="0.2">
      <c r="H42" t="s">
        <v>97</v>
      </c>
      <c r="I42" t="s">
        <v>98</v>
      </c>
    </row>
    <row r="43" spans="8:9" x14ac:dyDescent="0.2">
      <c r="H43" t="s">
        <v>99</v>
      </c>
      <c r="I43" t="s">
        <v>98</v>
      </c>
    </row>
    <row r="44" spans="8:9" x14ac:dyDescent="0.2">
      <c r="H44" t="s">
        <v>100</v>
      </c>
      <c r="I44" t="s">
        <v>98</v>
      </c>
    </row>
    <row r="45" spans="8:9" x14ac:dyDescent="0.2">
      <c r="H45" t="s">
        <v>101</v>
      </c>
      <c r="I45" t="s">
        <v>98</v>
      </c>
    </row>
    <row r="46" spans="8:9" x14ac:dyDescent="0.2">
      <c r="H46" t="s">
        <v>102</v>
      </c>
      <c r="I46" t="s">
        <v>98</v>
      </c>
    </row>
    <row r="47" spans="8:9" x14ac:dyDescent="0.2">
      <c r="H47" t="s">
        <v>103</v>
      </c>
      <c r="I47" t="s">
        <v>98</v>
      </c>
    </row>
    <row r="48" spans="8:9" x14ac:dyDescent="0.2">
      <c r="H48" t="s">
        <v>104</v>
      </c>
      <c r="I48" t="s">
        <v>98</v>
      </c>
    </row>
    <row r="49" spans="8:9" x14ac:dyDescent="0.2">
      <c r="H49" t="s">
        <v>105</v>
      </c>
      <c r="I49" t="s">
        <v>98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AM21"/>
  <sheetViews>
    <sheetView showGridLines="0" showRowColHeaders="0" tabSelected="1" zoomScaleNormal="100" workbookViewId="0">
      <selection activeCell="E8" sqref="E8:R8"/>
    </sheetView>
  </sheetViews>
  <sheetFormatPr defaultColWidth="2.6328125" defaultRowHeight="13" x14ac:dyDescent="0.2"/>
  <cols>
    <col min="1" max="1" width="3.6328125" style="41" customWidth="1"/>
    <col min="2" max="16384" width="2.6328125" style="41"/>
  </cols>
  <sheetData>
    <row r="1" spans="2:39" ht="28.5" customHeight="1" x14ac:dyDescent="0.2">
      <c r="B1" s="70" t="s">
        <v>201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</row>
    <row r="2" spans="2:39" ht="24.75" customHeight="1" x14ac:dyDescent="0.2">
      <c r="B2" s="71" t="s">
        <v>171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</row>
    <row r="3" spans="2:39" ht="19.5" hidden="1" customHeight="1" x14ac:dyDescent="0.2"/>
    <row r="4" spans="2:39" ht="20.149999999999999" customHeight="1" x14ac:dyDescent="0.2">
      <c r="B4" s="72" t="s">
        <v>223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</row>
    <row r="5" spans="2:39" ht="13.5" customHeight="1" x14ac:dyDescent="0.2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</row>
    <row r="6" spans="2:39" ht="20.149999999999999" customHeight="1" x14ac:dyDescent="0.2">
      <c r="B6" s="45" t="s">
        <v>224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</row>
    <row r="7" spans="2:39" ht="24.75" customHeight="1" x14ac:dyDescent="0.2">
      <c r="B7" s="62" t="s">
        <v>13</v>
      </c>
      <c r="C7" s="62"/>
      <c r="D7" s="62"/>
      <c r="E7" s="62" t="s">
        <v>166</v>
      </c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 t="s">
        <v>167</v>
      </c>
      <c r="T7" s="62"/>
      <c r="U7" s="62"/>
      <c r="V7" s="62"/>
      <c r="W7" s="62"/>
      <c r="X7" s="62"/>
      <c r="Y7" s="62"/>
    </row>
    <row r="8" spans="2:39" ht="24.75" customHeight="1" x14ac:dyDescent="0.2">
      <c r="B8" s="62" t="s">
        <v>168</v>
      </c>
      <c r="C8" s="62"/>
      <c r="D8" s="62"/>
      <c r="E8" s="67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9"/>
      <c r="S8" s="63"/>
      <c r="T8" s="63"/>
      <c r="U8" s="63"/>
      <c r="V8" s="63"/>
      <c r="W8" s="63"/>
      <c r="X8" s="63"/>
      <c r="Y8" s="63"/>
    </row>
    <row r="9" spans="2:39" ht="24.75" customHeight="1" x14ac:dyDescent="0.2">
      <c r="B9" s="62" t="s">
        <v>169</v>
      </c>
      <c r="C9" s="62"/>
      <c r="D9" s="62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</row>
    <row r="10" spans="2:39" ht="24.75" customHeight="1" x14ac:dyDescent="0.2">
      <c r="B10" s="62" t="s">
        <v>170</v>
      </c>
      <c r="C10" s="62"/>
      <c r="D10" s="62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</row>
    <row r="11" spans="2:39" ht="24.75" customHeight="1" x14ac:dyDescent="0.2">
      <c r="B11" s="62" t="s">
        <v>218</v>
      </c>
      <c r="C11" s="62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</row>
    <row r="12" spans="2:39" ht="24.75" customHeight="1" x14ac:dyDescent="0.2">
      <c r="B12" s="62" t="s">
        <v>219</v>
      </c>
      <c r="C12" s="62"/>
      <c r="D12" s="62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</row>
    <row r="13" spans="2:39" ht="24.75" customHeight="1" x14ac:dyDescent="0.2">
      <c r="B13" s="62" t="s">
        <v>220</v>
      </c>
      <c r="C13" s="62"/>
      <c r="D13" s="62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</row>
    <row r="14" spans="2:39" ht="24.75" customHeight="1" x14ac:dyDescent="0.2">
      <c r="B14" s="62" t="s">
        <v>221</v>
      </c>
      <c r="C14" s="62"/>
      <c r="D14" s="62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</row>
    <row r="15" spans="2:39" ht="24.75" customHeight="1" x14ac:dyDescent="0.2">
      <c r="B15" s="62" t="s">
        <v>222</v>
      </c>
      <c r="C15" s="62"/>
      <c r="D15" s="62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</row>
    <row r="16" spans="2:39" x14ac:dyDescent="0.2">
      <c r="B16" s="46"/>
    </row>
    <row r="18" spans="2:39" ht="20.149999999999999" customHeight="1" x14ac:dyDescent="0.2">
      <c r="B18" s="64" t="s">
        <v>205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</row>
    <row r="19" spans="2:39" s="47" customFormat="1" ht="20.149999999999999" customHeight="1" x14ac:dyDescent="0.2"/>
    <row r="20" spans="2:39" ht="20.149999999999999" customHeight="1" x14ac:dyDescent="0.2">
      <c r="B20" s="41" t="s">
        <v>206</v>
      </c>
    </row>
    <row r="21" spans="2:39" ht="24.75" customHeight="1" x14ac:dyDescent="0.2">
      <c r="B21" s="65" t="s">
        <v>172</v>
      </c>
      <c r="C21" s="65"/>
      <c r="D21" s="65"/>
      <c r="E21" s="66"/>
      <c r="F21" s="66"/>
      <c r="G21" s="66"/>
      <c r="H21" s="66"/>
      <c r="I21" s="41" t="s">
        <v>228</v>
      </c>
    </row>
  </sheetData>
  <sheetProtection password="CC21" sheet="1" objects="1" scenarios="1"/>
  <mergeCells count="33">
    <mergeCell ref="S11:Y11"/>
    <mergeCell ref="S12:Y12"/>
    <mergeCell ref="S13:Y13"/>
    <mergeCell ref="S14:Y14"/>
    <mergeCell ref="S15:Y15"/>
    <mergeCell ref="B1:AM1"/>
    <mergeCell ref="B2:AM2"/>
    <mergeCell ref="B4:AM4"/>
    <mergeCell ref="B7:D7"/>
    <mergeCell ref="E7:R7"/>
    <mergeCell ref="S7:Y7"/>
    <mergeCell ref="B8:D8"/>
    <mergeCell ref="E8:R8"/>
    <mergeCell ref="S8:Y8"/>
    <mergeCell ref="B9:D9"/>
    <mergeCell ref="E9:R9"/>
    <mergeCell ref="S9:Y9"/>
    <mergeCell ref="B10:D10"/>
    <mergeCell ref="E10:R10"/>
    <mergeCell ref="S10:Y10"/>
    <mergeCell ref="B18:AM18"/>
    <mergeCell ref="B21:D21"/>
    <mergeCell ref="E21:H21"/>
    <mergeCell ref="B11:D11"/>
    <mergeCell ref="B12:D12"/>
    <mergeCell ref="B13:D13"/>
    <mergeCell ref="B14:D14"/>
    <mergeCell ref="B15:D15"/>
    <mergeCell ref="E11:R11"/>
    <mergeCell ref="E12:R12"/>
    <mergeCell ref="E13:R13"/>
    <mergeCell ref="E14:R14"/>
    <mergeCell ref="E15:R15"/>
  </mergeCells>
  <phoneticPr fontId="1"/>
  <dataValidations count="1">
    <dataValidation type="whole" allowBlank="1" showInputMessage="1" showErrorMessage="1" sqref="E21:H21" xr:uid="{00000000-0002-0000-0100-000000000000}">
      <formula1>0</formula1>
      <formula2>9999</formula2>
    </dataValidation>
  </dataValidations>
  <pageMargins left="0.7" right="0.7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M21"/>
  <sheetViews>
    <sheetView showGridLines="0" showRowColHeaders="0" zoomScaleNormal="100" workbookViewId="0">
      <selection activeCell="E8" sqref="E8:R8"/>
    </sheetView>
  </sheetViews>
  <sheetFormatPr defaultColWidth="2.6328125" defaultRowHeight="13" x14ac:dyDescent="0.2"/>
  <cols>
    <col min="1" max="1" width="3.6328125" style="41" customWidth="1"/>
    <col min="2" max="16384" width="2.6328125" style="41"/>
  </cols>
  <sheetData>
    <row r="1" spans="2:39" ht="28.5" customHeight="1" x14ac:dyDescent="0.2">
      <c r="B1" s="70" t="s">
        <v>201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</row>
    <row r="2" spans="2:39" ht="24.75" customHeight="1" x14ac:dyDescent="0.2">
      <c r="B2" s="71" t="s">
        <v>171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</row>
    <row r="3" spans="2:39" ht="19.5" hidden="1" customHeight="1" x14ac:dyDescent="0.2"/>
    <row r="4" spans="2:39" ht="20.149999999999999" customHeight="1" x14ac:dyDescent="0.2">
      <c r="B4" s="72" t="s">
        <v>223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</row>
    <row r="5" spans="2:39" ht="13.5" customHeight="1" x14ac:dyDescent="0.2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</row>
    <row r="6" spans="2:39" ht="20.149999999999999" customHeight="1" x14ac:dyDescent="0.2">
      <c r="B6" s="45" t="s">
        <v>224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</row>
    <row r="7" spans="2:39" ht="24.75" customHeight="1" x14ac:dyDescent="0.2">
      <c r="B7" s="62" t="s">
        <v>13</v>
      </c>
      <c r="C7" s="62"/>
      <c r="D7" s="62"/>
      <c r="E7" s="62" t="s">
        <v>166</v>
      </c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 t="s">
        <v>167</v>
      </c>
      <c r="T7" s="62"/>
      <c r="U7" s="62"/>
      <c r="V7" s="62"/>
      <c r="W7" s="62"/>
      <c r="X7" s="62"/>
      <c r="Y7" s="62"/>
    </row>
    <row r="8" spans="2:39" ht="24.75" customHeight="1" x14ac:dyDescent="0.2">
      <c r="B8" s="62" t="s">
        <v>168</v>
      </c>
      <c r="C8" s="62"/>
      <c r="D8" s="62"/>
      <c r="E8" s="73" t="s">
        <v>207</v>
      </c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5"/>
      <c r="S8" s="76" t="s">
        <v>208</v>
      </c>
      <c r="T8" s="76"/>
      <c r="U8" s="76"/>
      <c r="V8" s="76"/>
      <c r="W8" s="76"/>
      <c r="X8" s="76"/>
      <c r="Y8" s="76"/>
    </row>
    <row r="9" spans="2:39" ht="24.75" customHeight="1" x14ac:dyDescent="0.2">
      <c r="B9" s="62" t="s">
        <v>169</v>
      </c>
      <c r="C9" s="62"/>
      <c r="D9" s="62"/>
      <c r="E9" s="76" t="s">
        <v>209</v>
      </c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 t="s">
        <v>210</v>
      </c>
      <c r="T9" s="76"/>
      <c r="U9" s="76"/>
      <c r="V9" s="76"/>
      <c r="W9" s="76"/>
      <c r="X9" s="76"/>
      <c r="Y9" s="76"/>
    </row>
    <row r="10" spans="2:39" ht="24.75" customHeight="1" x14ac:dyDescent="0.2">
      <c r="B10" s="62" t="s">
        <v>170</v>
      </c>
      <c r="C10" s="62"/>
      <c r="D10" s="62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</row>
    <row r="11" spans="2:39" ht="24.75" customHeight="1" x14ac:dyDescent="0.2">
      <c r="B11" s="62" t="s">
        <v>218</v>
      </c>
      <c r="C11" s="62"/>
      <c r="D11" s="62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</row>
    <row r="12" spans="2:39" ht="24.75" customHeight="1" x14ac:dyDescent="0.2">
      <c r="B12" s="62" t="s">
        <v>219</v>
      </c>
      <c r="C12" s="62"/>
      <c r="D12" s="62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</row>
    <row r="13" spans="2:39" ht="24.75" customHeight="1" x14ac:dyDescent="0.2">
      <c r="B13" s="62" t="s">
        <v>220</v>
      </c>
      <c r="C13" s="62"/>
      <c r="D13" s="62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</row>
    <row r="14" spans="2:39" ht="24.75" customHeight="1" x14ac:dyDescent="0.2">
      <c r="B14" s="62" t="s">
        <v>221</v>
      </c>
      <c r="C14" s="62"/>
      <c r="D14" s="62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</row>
    <row r="15" spans="2:39" ht="24.75" customHeight="1" x14ac:dyDescent="0.2">
      <c r="B15" s="62" t="s">
        <v>222</v>
      </c>
      <c r="C15" s="62"/>
      <c r="D15" s="62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</row>
    <row r="16" spans="2:39" x14ac:dyDescent="0.2">
      <c r="B16" s="46"/>
    </row>
    <row r="18" spans="2:39" ht="20.149999999999999" customHeight="1" x14ac:dyDescent="0.2">
      <c r="B18" s="64" t="s">
        <v>205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</row>
    <row r="19" spans="2:39" s="47" customFormat="1" ht="20.149999999999999" customHeight="1" x14ac:dyDescent="0.2"/>
    <row r="20" spans="2:39" ht="20.149999999999999" customHeight="1" x14ac:dyDescent="0.2">
      <c r="B20" s="41" t="s">
        <v>206</v>
      </c>
    </row>
    <row r="21" spans="2:39" ht="24.75" customHeight="1" x14ac:dyDescent="0.2">
      <c r="B21" s="65" t="s">
        <v>172</v>
      </c>
      <c r="C21" s="65"/>
      <c r="D21" s="65"/>
      <c r="E21" s="77">
        <v>12</v>
      </c>
      <c r="F21" s="77"/>
      <c r="G21" s="77"/>
      <c r="H21" s="77"/>
      <c r="I21" s="59" t="s">
        <v>228</v>
      </c>
    </row>
  </sheetData>
  <sheetProtection password="CC21" sheet="1" objects="1" scenarios="1"/>
  <mergeCells count="33">
    <mergeCell ref="B18:AM18"/>
    <mergeCell ref="B21:D21"/>
    <mergeCell ref="E21:H21"/>
    <mergeCell ref="B14:D14"/>
    <mergeCell ref="E14:R14"/>
    <mergeCell ref="S14:Y14"/>
    <mergeCell ref="B15:D15"/>
    <mergeCell ref="E15:R15"/>
    <mergeCell ref="S15:Y15"/>
    <mergeCell ref="B12:D12"/>
    <mergeCell ref="E12:R12"/>
    <mergeCell ref="S12:Y12"/>
    <mergeCell ref="B13:D13"/>
    <mergeCell ref="E13:R13"/>
    <mergeCell ref="S13:Y13"/>
    <mergeCell ref="B10:D10"/>
    <mergeCell ref="E10:R10"/>
    <mergeCell ref="S10:Y10"/>
    <mergeCell ref="B11:D11"/>
    <mergeCell ref="E11:R11"/>
    <mergeCell ref="S11:Y11"/>
    <mergeCell ref="B8:D8"/>
    <mergeCell ref="E8:R8"/>
    <mergeCell ref="S8:Y8"/>
    <mergeCell ref="B9:D9"/>
    <mergeCell ref="E9:R9"/>
    <mergeCell ref="S9:Y9"/>
    <mergeCell ref="B1:AM1"/>
    <mergeCell ref="B2:AM2"/>
    <mergeCell ref="B4:AM4"/>
    <mergeCell ref="B7:D7"/>
    <mergeCell ref="E7:R7"/>
    <mergeCell ref="S7:Y7"/>
  </mergeCells>
  <phoneticPr fontId="1"/>
  <dataValidations count="1">
    <dataValidation type="whole" allowBlank="1" showInputMessage="1" showErrorMessage="1" sqref="E21:H21" xr:uid="{00000000-0002-0000-0200-000000000000}">
      <formula1>0</formula1>
      <formula2>9999</formula2>
    </dataValidation>
  </dataValidations>
  <pageMargins left="0.7" right="0.7" top="0.75" bottom="0.75" header="0.3" footer="0.3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BO58"/>
  <sheetViews>
    <sheetView showGridLines="0" showRowColHeaders="0" zoomScaleNormal="100" zoomScaleSheetLayoutView="100" workbookViewId="0">
      <selection activeCell="I6" sqref="I6:V6"/>
    </sheetView>
  </sheetViews>
  <sheetFormatPr defaultColWidth="2.6328125" defaultRowHeight="13" x14ac:dyDescent="0.2"/>
  <cols>
    <col min="1" max="1" width="3.6328125" style="1" customWidth="1"/>
    <col min="2" max="14" width="2.6328125" style="1"/>
    <col min="15" max="18" width="3.08984375" style="1" customWidth="1"/>
    <col min="19" max="21" width="0" style="1" hidden="1" customWidth="1"/>
    <col min="22" max="25" width="4" style="1" customWidth="1"/>
    <col min="26" max="52" width="2.6328125" style="1"/>
    <col min="53" max="53" width="22.7265625" style="1" hidden="1" customWidth="1"/>
    <col min="54" max="54" width="21.6328125" style="1" hidden="1" customWidth="1"/>
    <col min="55" max="55" width="23.90625" style="1" hidden="1" customWidth="1"/>
    <col min="56" max="56" width="20.6328125" style="1" hidden="1" customWidth="1"/>
    <col min="57" max="58" width="13.90625" style="1" hidden="1" customWidth="1"/>
    <col min="59" max="60" width="18.36328125" style="1" hidden="1" customWidth="1"/>
    <col min="61" max="61" width="2.6328125" style="1" hidden="1" customWidth="1"/>
    <col min="62" max="62" width="29.36328125" style="1" hidden="1" customWidth="1"/>
    <col min="63" max="63" width="22.6328125" style="1" hidden="1" customWidth="1"/>
    <col min="64" max="64" width="24.90625" style="1" hidden="1" customWidth="1"/>
    <col min="65" max="65" width="9.453125" style="1" hidden="1" customWidth="1"/>
    <col min="66" max="66" width="20.453125" style="1" hidden="1" customWidth="1"/>
    <col min="67" max="67" width="9.453125" style="1" hidden="1" customWidth="1"/>
    <col min="68" max="16383" width="2.6328125" style="1" customWidth="1"/>
    <col min="16384" max="16384" width="2.6328125" style="1"/>
  </cols>
  <sheetData>
    <row r="1" spans="2:39" ht="28.5" x14ac:dyDescent="0.2">
      <c r="B1" s="89" t="s">
        <v>215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</row>
    <row r="2" spans="2:39" ht="25.5" x14ac:dyDescent="0.2">
      <c r="B2" s="90" t="s">
        <v>18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</row>
    <row r="3" spans="2:39" ht="1" customHeight="1" x14ac:dyDescent="0.2"/>
    <row r="4" spans="2:39" ht="1" customHeight="1" x14ac:dyDescent="0.2"/>
    <row r="5" spans="2:39" x14ac:dyDescent="0.2">
      <c r="B5" s="1" t="s">
        <v>155</v>
      </c>
    </row>
    <row r="6" spans="2:39" ht="18" customHeight="1" x14ac:dyDescent="0.2">
      <c r="B6" s="114" t="s">
        <v>0</v>
      </c>
      <c r="C6" s="114"/>
      <c r="D6" s="114"/>
      <c r="E6" s="114"/>
      <c r="F6" s="114"/>
      <c r="G6" s="114"/>
      <c r="H6" s="114"/>
      <c r="I6" s="117" t="s">
        <v>36</v>
      </c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8" t="s">
        <v>31</v>
      </c>
      <c r="X6" s="118"/>
      <c r="Y6" s="118"/>
      <c r="Z6" s="118"/>
      <c r="AA6" s="119" t="s">
        <v>36</v>
      </c>
      <c r="AB6" s="119"/>
      <c r="AC6" s="119"/>
      <c r="AD6" s="104" t="s">
        <v>27</v>
      </c>
      <c r="AE6" s="105"/>
      <c r="AF6" s="105"/>
      <c r="AG6" s="105"/>
      <c r="AH6" s="106"/>
      <c r="AI6" s="119" t="s">
        <v>36</v>
      </c>
      <c r="AJ6" s="119"/>
      <c r="AK6" s="119"/>
      <c r="AL6" s="119"/>
      <c r="AM6" s="119"/>
    </row>
    <row r="7" spans="2:39" ht="18" customHeight="1" x14ac:dyDescent="0.2">
      <c r="B7" s="114" t="s">
        <v>40</v>
      </c>
      <c r="C7" s="114"/>
      <c r="D7" s="114"/>
      <c r="E7" s="114"/>
      <c r="F7" s="114"/>
      <c r="G7" s="114"/>
      <c r="H7" s="114"/>
      <c r="I7" s="107" t="s">
        <v>36</v>
      </c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</row>
    <row r="8" spans="2:39" ht="18" customHeight="1" x14ac:dyDescent="0.2">
      <c r="B8" s="114" t="s">
        <v>20</v>
      </c>
      <c r="C8" s="114"/>
      <c r="D8" s="114"/>
      <c r="E8" s="114"/>
      <c r="F8" s="114"/>
      <c r="G8" s="114"/>
      <c r="H8" s="114"/>
      <c r="I8" s="2" t="s">
        <v>32</v>
      </c>
      <c r="J8" s="112" t="s">
        <v>36</v>
      </c>
      <c r="K8" s="113"/>
      <c r="L8" s="113"/>
      <c r="M8" s="113"/>
      <c r="N8" s="115" t="s">
        <v>36</v>
      </c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6"/>
    </row>
    <row r="9" spans="2:39" ht="18" customHeight="1" x14ac:dyDescent="0.2">
      <c r="B9" s="114" t="s">
        <v>33</v>
      </c>
      <c r="C9" s="114"/>
      <c r="D9" s="114"/>
      <c r="E9" s="114"/>
      <c r="F9" s="114"/>
      <c r="G9" s="114"/>
      <c r="H9" s="114"/>
      <c r="I9" s="108"/>
      <c r="J9" s="109"/>
      <c r="K9" s="109"/>
      <c r="L9" s="109"/>
      <c r="M9" s="109"/>
      <c r="N9" s="110"/>
      <c r="O9" s="120" t="s">
        <v>34</v>
      </c>
      <c r="P9" s="121"/>
      <c r="Q9" s="121"/>
      <c r="R9" s="121"/>
      <c r="S9" s="52"/>
      <c r="T9" s="52"/>
      <c r="U9" s="53"/>
      <c r="V9" s="111" t="s">
        <v>36</v>
      </c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</row>
    <row r="10" spans="2:39" x14ac:dyDescent="0.2">
      <c r="V10" s="1" t="s">
        <v>227</v>
      </c>
    </row>
    <row r="12" spans="2:39" x14ac:dyDescent="0.2">
      <c r="B12" s="1" t="s">
        <v>107</v>
      </c>
    </row>
    <row r="13" spans="2:39" x14ac:dyDescent="0.2">
      <c r="B13" s="91" t="s">
        <v>106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3"/>
    </row>
    <row r="14" spans="2:39" x14ac:dyDescent="0.2">
      <c r="B14" s="94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6"/>
    </row>
    <row r="15" spans="2:39" x14ac:dyDescent="0.2">
      <c r="B15" s="97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9"/>
    </row>
    <row r="17" spans="2:63" x14ac:dyDescent="0.2">
      <c r="B17" s="1" t="s">
        <v>41</v>
      </c>
    </row>
    <row r="18" spans="2:63" ht="24.75" customHeight="1" x14ac:dyDescent="0.2">
      <c r="B18" s="80" t="s">
        <v>42</v>
      </c>
      <c r="C18" s="80"/>
      <c r="D18" s="80"/>
      <c r="E18" s="80"/>
      <c r="F18" s="80"/>
      <c r="G18" s="81">
        <f>SUM(Z22,Z23,Z24,Z25)+SUM(AC30,AC32,AC34,AC36,AC38,AC40,AC42,AC44,AC46,AC48,AC50,AC52)</f>
        <v>0</v>
      </c>
      <c r="H18" s="82"/>
      <c r="I18" s="82"/>
      <c r="J18" s="82"/>
      <c r="K18" s="82"/>
      <c r="L18" s="82"/>
      <c r="M18" s="83"/>
    </row>
    <row r="20" spans="2:63" x14ac:dyDescent="0.2">
      <c r="B20" s="1" t="s">
        <v>156</v>
      </c>
    </row>
    <row r="21" spans="2:63" ht="15" customHeight="1" x14ac:dyDescent="0.2">
      <c r="B21" s="80" t="s">
        <v>37</v>
      </c>
      <c r="C21" s="80"/>
      <c r="D21" s="80"/>
      <c r="E21" s="80"/>
      <c r="F21" s="80"/>
      <c r="G21" s="80" t="s">
        <v>25</v>
      </c>
      <c r="H21" s="80"/>
      <c r="I21" s="80"/>
      <c r="J21" s="80"/>
      <c r="K21" s="80"/>
      <c r="L21" s="80"/>
      <c r="M21" s="80"/>
      <c r="N21" s="80" t="s">
        <v>43</v>
      </c>
      <c r="O21" s="80"/>
      <c r="P21" s="80"/>
      <c r="Q21" s="80"/>
      <c r="R21" s="80"/>
      <c r="S21" s="48"/>
      <c r="T21" s="49"/>
      <c r="U21" s="49"/>
      <c r="V21" s="143" t="s">
        <v>225</v>
      </c>
      <c r="W21" s="143"/>
      <c r="X21" s="143"/>
      <c r="Y21" s="144"/>
      <c r="Z21" s="80" t="s">
        <v>6</v>
      </c>
      <c r="AA21" s="80"/>
      <c r="AB21" s="80"/>
      <c r="AC21" s="80"/>
      <c r="BA21" s="1" t="s">
        <v>126</v>
      </c>
      <c r="BB21" s="1" t="s">
        <v>127</v>
      </c>
      <c r="BC21" s="1" t="s">
        <v>128</v>
      </c>
      <c r="BE21" s="1" t="s">
        <v>118</v>
      </c>
      <c r="BF21" s="1" t="s">
        <v>119</v>
      </c>
      <c r="BG21" s="1" t="s">
        <v>120</v>
      </c>
      <c r="BH21" s="1" t="s">
        <v>121</v>
      </c>
    </row>
    <row r="22" spans="2:63" ht="18" customHeight="1" x14ac:dyDescent="0.2">
      <c r="B22" s="80" t="s">
        <v>21</v>
      </c>
      <c r="C22" s="80"/>
      <c r="D22" s="80"/>
      <c r="E22" s="80"/>
      <c r="F22" s="80"/>
      <c r="G22" s="85"/>
      <c r="H22" s="85"/>
      <c r="I22" s="85"/>
      <c r="J22" s="85"/>
      <c r="K22" s="85"/>
      <c r="L22" s="85"/>
      <c r="M22" s="85"/>
      <c r="N22" s="100"/>
      <c r="O22" s="101"/>
      <c r="P22" s="101"/>
      <c r="Q22" s="101"/>
      <c r="R22" s="102"/>
      <c r="S22" s="50"/>
      <c r="T22" s="51"/>
      <c r="U22" s="51"/>
      <c r="V22" s="145" t="s">
        <v>226</v>
      </c>
      <c r="W22" s="145"/>
      <c r="X22" s="145"/>
      <c r="Y22" s="146"/>
      <c r="Z22" s="103">
        <f>BH22</f>
        <v>0</v>
      </c>
      <c r="AA22" s="103"/>
      <c r="AB22" s="103"/>
      <c r="AC22" s="103"/>
      <c r="AD22" s="148"/>
      <c r="AE22" s="149"/>
      <c r="AF22" s="149"/>
      <c r="AG22" s="149"/>
      <c r="AH22" s="149"/>
      <c r="AI22" s="149"/>
      <c r="AJ22" s="149"/>
      <c r="AK22" s="149"/>
      <c r="AL22" s="149"/>
      <c r="AM22" s="149"/>
      <c r="BA22" s="3">
        <f>IF(TRIM(G22)="",0,1)</f>
        <v>0</v>
      </c>
      <c r="BB22" s="3" t="str">
        <f>IF(BA22=0,"VOID","DEAF健聴者")</f>
        <v>VOID</v>
      </c>
      <c r="BC22" s="3" t="str">
        <f>IF(BA22=0,"VOID","会員非会員")</f>
        <v>VOID</v>
      </c>
      <c r="BE22" s="4" t="str">
        <f>IF(TRIM(G22)="","",IF(N22="","",N22))</f>
        <v/>
      </c>
      <c r="BF22" s="5" t="str">
        <f>IF(TRIM(G22)="","",IF(V22="","",V22))</f>
        <v/>
      </c>
      <c r="BG22" s="5" t="str">
        <f>IF(OR(BE22="",BF22=""),"",BE22&amp;BF22)</f>
        <v/>
      </c>
      <c r="BH22" s="5">
        <f>IF(BG22="",0,VLOOKUP(BG22,NAME_DEF!$K$4:$L$9,2,0))</f>
        <v>0</v>
      </c>
    </row>
    <row r="23" spans="2:63" ht="18" customHeight="1" x14ac:dyDescent="0.2">
      <c r="B23" s="80" t="s">
        <v>22</v>
      </c>
      <c r="C23" s="80"/>
      <c r="D23" s="80"/>
      <c r="E23" s="80"/>
      <c r="F23" s="80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50"/>
      <c r="T23" s="51"/>
      <c r="U23" s="51"/>
      <c r="V23" s="145" t="s">
        <v>226</v>
      </c>
      <c r="W23" s="145"/>
      <c r="X23" s="145"/>
      <c r="Y23" s="146"/>
      <c r="Z23" s="103">
        <f t="shared" ref="Z23:Z25" si="0">BH23</f>
        <v>0</v>
      </c>
      <c r="AA23" s="103"/>
      <c r="AB23" s="103"/>
      <c r="AC23" s="103"/>
      <c r="AE23" s="147"/>
      <c r="AF23" s="147"/>
      <c r="AG23" s="147"/>
      <c r="AH23" s="147"/>
      <c r="AI23" s="147"/>
      <c r="AJ23" s="147"/>
      <c r="AK23" s="147"/>
      <c r="AL23" s="147"/>
      <c r="BA23" s="3">
        <f t="shared" ref="BA23:BA25" si="1">IF(TRIM(G23)="",0,1)</f>
        <v>0</v>
      </c>
      <c r="BB23" s="3" t="str">
        <f t="shared" ref="BB23:BB25" si="2">IF(BA23=0,"VOID","DEAF健聴者")</f>
        <v>VOID</v>
      </c>
      <c r="BC23" s="3" t="str">
        <f t="shared" ref="BC23:BC25" si="3">IF(BA23=0,"VOID","会員非会員")</f>
        <v>VOID</v>
      </c>
      <c r="BE23" s="4" t="str">
        <f>IF(TRIM(G23)="","",IF(N23="","",N23))</f>
        <v/>
      </c>
      <c r="BF23" s="5" t="str">
        <f t="shared" ref="BF23:BF25" si="4">IF(TRIM(G23)="","",IF(V23="","",V23))</f>
        <v/>
      </c>
      <c r="BG23" s="5" t="str">
        <f t="shared" ref="BG23:BG25" si="5">IF(OR(BE23="",BF23=""),"",BE23&amp;BF23)</f>
        <v/>
      </c>
      <c r="BH23" s="5">
        <f>IF(BG23="",0,VLOOKUP(BG23,NAME_DEF!$K$4:$L$9,2,0))</f>
        <v>0</v>
      </c>
    </row>
    <row r="24" spans="2:63" ht="18" customHeight="1" x14ac:dyDescent="0.2">
      <c r="B24" s="80" t="s">
        <v>23</v>
      </c>
      <c r="C24" s="80"/>
      <c r="D24" s="80"/>
      <c r="E24" s="80"/>
      <c r="F24" s="80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50"/>
      <c r="T24" s="51"/>
      <c r="U24" s="51"/>
      <c r="V24" s="145" t="s">
        <v>226</v>
      </c>
      <c r="W24" s="145"/>
      <c r="X24" s="145"/>
      <c r="Y24" s="146"/>
      <c r="Z24" s="103">
        <f t="shared" si="0"/>
        <v>0</v>
      </c>
      <c r="AA24" s="103"/>
      <c r="AB24" s="103"/>
      <c r="AC24" s="103"/>
      <c r="BA24" s="3">
        <f t="shared" si="1"/>
        <v>0</v>
      </c>
      <c r="BB24" s="3" t="str">
        <f t="shared" si="2"/>
        <v>VOID</v>
      </c>
      <c r="BC24" s="3" t="str">
        <f t="shared" si="3"/>
        <v>VOID</v>
      </c>
      <c r="BE24" s="4" t="str">
        <f>IF(TRIM(G24)="","",IF(N24="","",N24))</f>
        <v/>
      </c>
      <c r="BF24" s="5" t="str">
        <f t="shared" si="4"/>
        <v/>
      </c>
      <c r="BG24" s="5" t="str">
        <f t="shared" si="5"/>
        <v/>
      </c>
      <c r="BH24" s="5">
        <f>IF(BG24="",0,VLOOKUP(BG24,NAME_DEF!$K$4:$L$9,2,0))</f>
        <v>0</v>
      </c>
    </row>
    <row r="25" spans="2:63" ht="18" customHeight="1" x14ac:dyDescent="0.2">
      <c r="B25" s="80" t="s">
        <v>24</v>
      </c>
      <c r="C25" s="80"/>
      <c r="D25" s="80"/>
      <c r="E25" s="80"/>
      <c r="F25" s="80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50"/>
      <c r="T25" s="51"/>
      <c r="U25" s="51"/>
      <c r="V25" s="145" t="s">
        <v>226</v>
      </c>
      <c r="W25" s="145"/>
      <c r="X25" s="145"/>
      <c r="Y25" s="146"/>
      <c r="Z25" s="103">
        <f t="shared" si="0"/>
        <v>0</v>
      </c>
      <c r="AA25" s="103"/>
      <c r="AB25" s="103"/>
      <c r="AC25" s="103"/>
      <c r="BA25" s="3">
        <f t="shared" si="1"/>
        <v>0</v>
      </c>
      <c r="BB25" s="3" t="str">
        <f t="shared" si="2"/>
        <v>VOID</v>
      </c>
      <c r="BC25" s="3" t="str">
        <f t="shared" si="3"/>
        <v>VOID</v>
      </c>
      <c r="BE25" s="4" t="str">
        <f>IF(TRIM(G25)="","",IF(N25="","",N25))</f>
        <v/>
      </c>
      <c r="BF25" s="5" t="str">
        <f t="shared" si="4"/>
        <v/>
      </c>
      <c r="BG25" s="5" t="str">
        <f t="shared" si="5"/>
        <v/>
      </c>
      <c r="BH25" s="5">
        <f>IF(BG25="",0,VLOOKUP(BG25,NAME_DEF!$K$4:$L$9,2,0))</f>
        <v>0</v>
      </c>
    </row>
    <row r="27" spans="2:63" x14ac:dyDescent="0.2">
      <c r="B27" s="1" t="s">
        <v>38</v>
      </c>
      <c r="V27" s="18" t="s">
        <v>211</v>
      </c>
    </row>
    <row r="28" spans="2:63" ht="15" customHeight="1" x14ac:dyDescent="0.2">
      <c r="B28" s="80" t="s">
        <v>13</v>
      </c>
      <c r="C28" s="80"/>
      <c r="D28" s="132" t="s">
        <v>14</v>
      </c>
      <c r="E28" s="132"/>
      <c r="F28" s="132"/>
      <c r="G28" s="132"/>
      <c r="H28" s="132"/>
      <c r="I28" s="132"/>
      <c r="J28" s="132"/>
      <c r="K28" s="140" t="s">
        <v>7</v>
      </c>
      <c r="L28" s="140"/>
      <c r="M28" s="140"/>
      <c r="N28" s="141" t="s">
        <v>3</v>
      </c>
      <c r="O28" s="141"/>
      <c r="P28" s="141"/>
      <c r="Q28" s="141"/>
      <c r="R28" s="141"/>
      <c r="S28" s="141" t="s">
        <v>4</v>
      </c>
      <c r="T28" s="141"/>
      <c r="U28" s="141"/>
      <c r="V28" s="134" t="s">
        <v>26</v>
      </c>
      <c r="W28" s="135"/>
      <c r="X28" s="135"/>
      <c r="Y28" s="135"/>
      <c r="Z28" s="135"/>
      <c r="AA28" s="135"/>
      <c r="AB28" s="136"/>
      <c r="AC28" s="80" t="s">
        <v>6</v>
      </c>
      <c r="AD28" s="80"/>
      <c r="AE28" s="80"/>
      <c r="AF28" s="80"/>
      <c r="AG28" s="84" t="s">
        <v>47</v>
      </c>
      <c r="AH28" s="80"/>
      <c r="AI28" s="80"/>
      <c r="AJ28" s="80"/>
      <c r="AK28" s="80"/>
      <c r="AL28" s="80"/>
      <c r="AM28" s="80"/>
      <c r="BA28" s="1" t="s">
        <v>122</v>
      </c>
      <c r="BB28" s="19" t="s">
        <v>131</v>
      </c>
      <c r="BC28" s="20">
        <v>43778</v>
      </c>
      <c r="BJ28" s="1" t="s">
        <v>132</v>
      </c>
    </row>
    <row r="29" spans="2:63" ht="15" customHeight="1" x14ac:dyDescent="0.2">
      <c r="B29" s="80"/>
      <c r="C29" s="80"/>
      <c r="D29" s="133" t="s">
        <v>1</v>
      </c>
      <c r="E29" s="133"/>
      <c r="F29" s="133"/>
      <c r="G29" s="133"/>
      <c r="H29" s="133"/>
      <c r="I29" s="133"/>
      <c r="J29" s="133"/>
      <c r="K29" s="140"/>
      <c r="L29" s="140"/>
      <c r="M29" s="140"/>
      <c r="N29" s="142" t="s">
        <v>8</v>
      </c>
      <c r="O29" s="142"/>
      <c r="P29" s="142"/>
      <c r="Q29" s="142"/>
      <c r="R29" s="142"/>
      <c r="S29" s="142" t="s">
        <v>9</v>
      </c>
      <c r="T29" s="142"/>
      <c r="U29" s="142"/>
      <c r="V29" s="137"/>
      <c r="W29" s="138"/>
      <c r="X29" s="138"/>
      <c r="Y29" s="138"/>
      <c r="Z29" s="138"/>
      <c r="AA29" s="138"/>
      <c r="AB29" s="139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BA29" s="1" t="s">
        <v>123</v>
      </c>
      <c r="BB29" s="1" t="s">
        <v>124</v>
      </c>
      <c r="BC29" s="1" t="s">
        <v>130</v>
      </c>
      <c r="BD29" s="1" t="s">
        <v>129</v>
      </c>
      <c r="BE29" s="1" t="s">
        <v>118</v>
      </c>
      <c r="BF29" s="1" t="s">
        <v>119</v>
      </c>
      <c r="BG29" s="1" t="s">
        <v>120</v>
      </c>
      <c r="BH29" s="1" t="s">
        <v>121</v>
      </c>
      <c r="BJ29" s="1" t="s">
        <v>133</v>
      </c>
      <c r="BK29" s="1" t="s">
        <v>134</v>
      </c>
    </row>
    <row r="30" spans="2:63" ht="15" customHeight="1" x14ac:dyDescent="0.2">
      <c r="B30" s="80">
        <v>1</v>
      </c>
      <c r="C30" s="80"/>
      <c r="D30" s="86"/>
      <c r="E30" s="86"/>
      <c r="F30" s="86"/>
      <c r="G30" s="86"/>
      <c r="H30" s="86"/>
      <c r="I30" s="86"/>
      <c r="J30" s="86"/>
      <c r="K30" s="87"/>
      <c r="L30" s="87"/>
      <c r="M30" s="87"/>
      <c r="N30" s="88"/>
      <c r="O30" s="88"/>
      <c r="P30" s="88"/>
      <c r="Q30" s="88"/>
      <c r="R30" s="88"/>
      <c r="S30" s="85"/>
      <c r="T30" s="85"/>
      <c r="U30" s="85"/>
      <c r="V30" s="126" t="s">
        <v>161</v>
      </c>
      <c r="W30" s="127"/>
      <c r="X30" s="127"/>
      <c r="Y30" s="127"/>
      <c r="Z30" s="127"/>
      <c r="AA30" s="127"/>
      <c r="AB30" s="128"/>
      <c r="AC30" s="122">
        <f>BH30</f>
        <v>0</v>
      </c>
      <c r="AD30" s="122"/>
      <c r="AE30" s="122"/>
      <c r="AF30" s="122"/>
      <c r="AG30" s="78"/>
      <c r="AH30" s="79"/>
      <c r="AI30" s="79"/>
      <c r="AJ30" s="79"/>
      <c r="AK30" s="79"/>
      <c r="AL30" s="79"/>
      <c r="AM30" s="79"/>
      <c r="BA30" s="6">
        <f>IF(TRIM(D30)="",0,1)</f>
        <v>0</v>
      </c>
      <c r="BB30" s="3">
        <f>IF(TRIM(K30=""),0,1)</f>
        <v>0</v>
      </c>
      <c r="BC30" s="3">
        <f>IF(TRIM(N30)="",0,1)</f>
        <v>0</v>
      </c>
      <c r="BD30" s="7" t="str">
        <f>IF(OR(BA31=0,BB30=0,BC30=0),"VOID","会員非会員")</f>
        <v>VOID</v>
      </c>
      <c r="BE30" s="5" t="str">
        <f>IF(OR(BA31=0,BB30=0,BC30=0),"","DEAF")</f>
        <v/>
      </c>
      <c r="BF30" s="5" t="str">
        <f>IF(AND(BA31=1,BB30=1,BC30=1,V30&lt;&gt;""),V30,"")</f>
        <v/>
      </c>
      <c r="BG30" s="5" t="str">
        <f>IF(OR(BE30="",BF30=""),"",BE30 &amp; BF30)</f>
        <v/>
      </c>
      <c r="BH30" s="1">
        <f>IF(BG30="",0,VLOOKUP(BG30,NAME_DEF!$K$4:$M$6,2,0))</f>
        <v>0</v>
      </c>
      <c r="BJ30" s="5">
        <f>IF(OR(BA31=0,BB30=0,BC30=0),0,B30)</f>
        <v>0</v>
      </c>
      <c r="BK30" s="5" t="str">
        <f>IF(BJ30=0,"",D31)</f>
        <v/>
      </c>
    </row>
    <row r="31" spans="2:63" ht="15" customHeight="1" x14ac:dyDescent="0.2">
      <c r="B31" s="80"/>
      <c r="C31" s="80"/>
      <c r="D31" s="124"/>
      <c r="E31" s="124"/>
      <c r="F31" s="124"/>
      <c r="G31" s="124"/>
      <c r="H31" s="124"/>
      <c r="I31" s="124"/>
      <c r="J31" s="124"/>
      <c r="K31" s="87"/>
      <c r="L31" s="87"/>
      <c r="M31" s="87"/>
      <c r="N31" s="125" t="str">
        <f>BC31</f>
        <v/>
      </c>
      <c r="O31" s="125"/>
      <c r="P31" s="125"/>
      <c r="Q31" s="125"/>
      <c r="R31" s="125"/>
      <c r="S31" s="85"/>
      <c r="T31" s="85"/>
      <c r="U31" s="85"/>
      <c r="V31" s="129"/>
      <c r="W31" s="130"/>
      <c r="X31" s="130"/>
      <c r="Y31" s="130"/>
      <c r="Z31" s="130"/>
      <c r="AA31" s="130"/>
      <c r="AB31" s="131"/>
      <c r="AC31" s="122"/>
      <c r="AD31" s="122"/>
      <c r="AE31" s="122"/>
      <c r="AF31" s="122"/>
      <c r="AG31" s="79"/>
      <c r="AH31" s="79"/>
      <c r="AI31" s="79"/>
      <c r="AJ31" s="79"/>
      <c r="AK31" s="79"/>
      <c r="AL31" s="79"/>
      <c r="AM31" s="79"/>
      <c r="BA31" s="8">
        <f t="shared" ref="BA31:BA53" si="6">IF(TRIM(D31)="",0,1)</f>
        <v>0</v>
      </c>
      <c r="BC31" s="1" t="str">
        <f>IF(AND(BA31=1,BB30=1,BC30=1),DATEDIF(N30,$BC$28,"Y"),"")</f>
        <v/>
      </c>
      <c r="BJ31" s="5"/>
      <c r="BK31" s="5"/>
    </row>
    <row r="32" spans="2:63" ht="15" customHeight="1" x14ac:dyDescent="0.2">
      <c r="B32" s="80">
        <v>2</v>
      </c>
      <c r="C32" s="80"/>
      <c r="D32" s="86"/>
      <c r="E32" s="86"/>
      <c r="F32" s="86"/>
      <c r="G32" s="86"/>
      <c r="H32" s="86"/>
      <c r="I32" s="86"/>
      <c r="J32" s="86"/>
      <c r="K32" s="87"/>
      <c r="L32" s="87"/>
      <c r="M32" s="87"/>
      <c r="N32" s="88"/>
      <c r="O32" s="88"/>
      <c r="P32" s="88"/>
      <c r="Q32" s="88"/>
      <c r="R32" s="88"/>
      <c r="S32" s="85"/>
      <c r="T32" s="85"/>
      <c r="U32" s="85"/>
      <c r="V32" s="126" t="s">
        <v>161</v>
      </c>
      <c r="W32" s="127"/>
      <c r="X32" s="127"/>
      <c r="Y32" s="127"/>
      <c r="Z32" s="127"/>
      <c r="AA32" s="127"/>
      <c r="AB32" s="128"/>
      <c r="AC32" s="122">
        <f>BH32</f>
        <v>0</v>
      </c>
      <c r="AD32" s="122"/>
      <c r="AE32" s="122"/>
      <c r="AF32" s="122"/>
      <c r="AG32" s="78"/>
      <c r="AH32" s="79"/>
      <c r="AI32" s="79"/>
      <c r="AJ32" s="79"/>
      <c r="AK32" s="79"/>
      <c r="AL32" s="79"/>
      <c r="AM32" s="79"/>
      <c r="BA32" s="6">
        <f t="shared" si="6"/>
        <v>0</v>
      </c>
      <c r="BB32" s="3">
        <f>IF(TRIM(K32=""),0,1)</f>
        <v>0</v>
      </c>
      <c r="BC32" s="3">
        <f>IF(TRIM(N32)="",0,1)</f>
        <v>0</v>
      </c>
      <c r="BD32" s="3" t="str">
        <f>IF(OR(BA33=0,BB32=0,BC32=0),"VOID","会員非会員")</f>
        <v>VOID</v>
      </c>
      <c r="BE32" s="5" t="str">
        <f>IF(OR(BA33=0,BB32=0,BC32=0),"","DEAF")</f>
        <v/>
      </c>
      <c r="BF32" s="5" t="str">
        <f>IF(AND(BA33=1,BB32=1,BC32=1,V32&lt;&gt;""),V32,"")</f>
        <v/>
      </c>
      <c r="BG32" s="5" t="str">
        <f>IF(OR(BE32="",BF32=""),"",BE32 &amp; BF32)</f>
        <v/>
      </c>
      <c r="BH32" s="1">
        <f>IF(BG32="",0,VLOOKUP(BG32,NAME_DEF!$K$4:$M$6,2,0))</f>
        <v>0</v>
      </c>
      <c r="BJ32" s="5">
        <f>IF(OR(BA33=0,BB32=0,BC32=0),0,B32)</f>
        <v>0</v>
      </c>
      <c r="BK32" s="5" t="str">
        <f>IF(BJ32=0,"",D33)</f>
        <v/>
      </c>
    </row>
    <row r="33" spans="2:63" ht="15" customHeight="1" x14ac:dyDescent="0.2">
      <c r="B33" s="80"/>
      <c r="C33" s="80"/>
      <c r="D33" s="124"/>
      <c r="E33" s="124"/>
      <c r="F33" s="124"/>
      <c r="G33" s="124"/>
      <c r="H33" s="124"/>
      <c r="I33" s="124"/>
      <c r="J33" s="124"/>
      <c r="K33" s="87"/>
      <c r="L33" s="87"/>
      <c r="M33" s="87"/>
      <c r="N33" s="125" t="str">
        <f>BC33</f>
        <v/>
      </c>
      <c r="O33" s="125"/>
      <c r="P33" s="125"/>
      <c r="Q33" s="125"/>
      <c r="R33" s="125"/>
      <c r="S33" s="85"/>
      <c r="T33" s="85"/>
      <c r="U33" s="85"/>
      <c r="V33" s="129"/>
      <c r="W33" s="130"/>
      <c r="X33" s="130"/>
      <c r="Y33" s="130"/>
      <c r="Z33" s="130"/>
      <c r="AA33" s="130"/>
      <c r="AB33" s="131"/>
      <c r="AC33" s="122"/>
      <c r="AD33" s="122"/>
      <c r="AE33" s="122"/>
      <c r="AF33" s="122"/>
      <c r="AG33" s="79"/>
      <c r="AH33" s="79"/>
      <c r="AI33" s="79"/>
      <c r="AJ33" s="79"/>
      <c r="AK33" s="79"/>
      <c r="AL33" s="79"/>
      <c r="AM33" s="79"/>
      <c r="BA33" s="8">
        <f t="shared" si="6"/>
        <v>0</v>
      </c>
      <c r="BC33" s="1" t="str">
        <f>IF(AND(BA33=1,BB32=1,BC32=1),DATEDIF(N32,$BC$28,"Y"),"")</f>
        <v/>
      </c>
      <c r="BJ33" s="5"/>
      <c r="BK33" s="5"/>
    </row>
    <row r="34" spans="2:63" ht="15" customHeight="1" x14ac:dyDescent="0.2">
      <c r="B34" s="80">
        <v>3</v>
      </c>
      <c r="C34" s="80"/>
      <c r="D34" s="86"/>
      <c r="E34" s="86"/>
      <c r="F34" s="86"/>
      <c r="G34" s="86"/>
      <c r="H34" s="86"/>
      <c r="I34" s="86"/>
      <c r="J34" s="86"/>
      <c r="K34" s="87"/>
      <c r="L34" s="87"/>
      <c r="M34" s="87"/>
      <c r="N34" s="88"/>
      <c r="O34" s="88"/>
      <c r="P34" s="88"/>
      <c r="Q34" s="88"/>
      <c r="R34" s="88"/>
      <c r="S34" s="85"/>
      <c r="T34" s="85"/>
      <c r="U34" s="85"/>
      <c r="V34" s="126" t="s">
        <v>161</v>
      </c>
      <c r="W34" s="127"/>
      <c r="X34" s="127"/>
      <c r="Y34" s="127"/>
      <c r="Z34" s="127"/>
      <c r="AA34" s="127"/>
      <c r="AB34" s="128"/>
      <c r="AC34" s="122">
        <f t="shared" ref="AC34" si="7">BH34</f>
        <v>0</v>
      </c>
      <c r="AD34" s="122"/>
      <c r="AE34" s="122"/>
      <c r="AF34" s="122"/>
      <c r="AG34" s="78"/>
      <c r="AH34" s="79"/>
      <c r="AI34" s="79"/>
      <c r="AJ34" s="79"/>
      <c r="AK34" s="79"/>
      <c r="AL34" s="79"/>
      <c r="AM34" s="79"/>
      <c r="BA34" s="6">
        <f t="shared" si="6"/>
        <v>0</v>
      </c>
      <c r="BB34" s="3">
        <f>IF(TRIM(K34=""),0,1)</f>
        <v>0</v>
      </c>
      <c r="BC34" s="3">
        <f>IF(TRIM(N34)="",0,1)</f>
        <v>0</v>
      </c>
      <c r="BD34" s="3" t="str">
        <f>IF(OR(BA35=0,BB34=0,BC34=0),"VOID","会員非会員")</f>
        <v>VOID</v>
      </c>
      <c r="BE34" s="5" t="str">
        <f>IF(OR(BA35=0,BB34=0,BC34=0),"","DEAF")</f>
        <v/>
      </c>
      <c r="BF34" s="5" t="str">
        <f>IF(AND(BA35=1,BB34=1,BC34=1,V34&lt;&gt;""),V34,"")</f>
        <v/>
      </c>
      <c r="BG34" s="5" t="str">
        <f>IF(OR(BE34="",BF34=""),"",BE34 &amp; BF34)</f>
        <v/>
      </c>
      <c r="BH34" s="1">
        <f>IF(BG34="",0,VLOOKUP(BG34,NAME_DEF!$K$4:$M$6,2,0))</f>
        <v>0</v>
      </c>
      <c r="BJ34" s="5">
        <f>IF(OR(BA35=0,BB34=0,BC34=0),0,B34)</f>
        <v>0</v>
      </c>
      <c r="BK34" s="5" t="str">
        <f>IF(BJ34=0,"",D35)</f>
        <v/>
      </c>
    </row>
    <row r="35" spans="2:63" ht="15" customHeight="1" x14ac:dyDescent="0.2">
      <c r="B35" s="80"/>
      <c r="C35" s="80"/>
      <c r="D35" s="124"/>
      <c r="E35" s="124"/>
      <c r="F35" s="124"/>
      <c r="G35" s="124"/>
      <c r="H35" s="124"/>
      <c r="I35" s="124"/>
      <c r="J35" s="124"/>
      <c r="K35" s="87"/>
      <c r="L35" s="87"/>
      <c r="M35" s="87"/>
      <c r="N35" s="125" t="str">
        <f>BC35</f>
        <v/>
      </c>
      <c r="O35" s="125"/>
      <c r="P35" s="125"/>
      <c r="Q35" s="125"/>
      <c r="R35" s="125"/>
      <c r="S35" s="85"/>
      <c r="T35" s="85"/>
      <c r="U35" s="85"/>
      <c r="V35" s="129"/>
      <c r="W35" s="130"/>
      <c r="X35" s="130"/>
      <c r="Y35" s="130"/>
      <c r="Z35" s="130"/>
      <c r="AA35" s="130"/>
      <c r="AB35" s="131"/>
      <c r="AC35" s="122"/>
      <c r="AD35" s="122"/>
      <c r="AE35" s="122"/>
      <c r="AF35" s="122"/>
      <c r="AG35" s="79"/>
      <c r="AH35" s="79"/>
      <c r="AI35" s="79"/>
      <c r="AJ35" s="79"/>
      <c r="AK35" s="79"/>
      <c r="AL35" s="79"/>
      <c r="AM35" s="79"/>
      <c r="BA35" s="8">
        <f t="shared" si="6"/>
        <v>0</v>
      </c>
      <c r="BC35" s="1" t="str">
        <f>IF(AND(BA35=1,BB34=1,BC34=1),DATEDIF(N34,$BC$28,"Y"),"")</f>
        <v/>
      </c>
      <c r="BJ35" s="5"/>
      <c r="BK35" s="5"/>
    </row>
    <row r="36" spans="2:63" ht="15" customHeight="1" x14ac:dyDescent="0.2">
      <c r="B36" s="80">
        <v>4</v>
      </c>
      <c r="C36" s="80"/>
      <c r="D36" s="86"/>
      <c r="E36" s="86"/>
      <c r="F36" s="86"/>
      <c r="G36" s="86"/>
      <c r="H36" s="86"/>
      <c r="I36" s="86"/>
      <c r="J36" s="86"/>
      <c r="K36" s="87"/>
      <c r="L36" s="87"/>
      <c r="M36" s="87"/>
      <c r="N36" s="88"/>
      <c r="O36" s="88"/>
      <c r="P36" s="88"/>
      <c r="Q36" s="88"/>
      <c r="R36" s="88"/>
      <c r="S36" s="85"/>
      <c r="T36" s="85"/>
      <c r="U36" s="85"/>
      <c r="V36" s="126" t="s">
        <v>161</v>
      </c>
      <c r="W36" s="127"/>
      <c r="X36" s="127"/>
      <c r="Y36" s="127"/>
      <c r="Z36" s="127"/>
      <c r="AA36" s="127"/>
      <c r="AB36" s="128"/>
      <c r="AC36" s="122">
        <f t="shared" ref="AC36" si="8">BH36</f>
        <v>0</v>
      </c>
      <c r="AD36" s="122"/>
      <c r="AE36" s="122"/>
      <c r="AF36" s="122"/>
      <c r="AG36" s="78"/>
      <c r="AH36" s="79"/>
      <c r="AI36" s="79"/>
      <c r="AJ36" s="79"/>
      <c r="AK36" s="79"/>
      <c r="AL36" s="79"/>
      <c r="AM36" s="79"/>
      <c r="BA36" s="6">
        <f t="shared" si="6"/>
        <v>0</v>
      </c>
      <c r="BB36" s="3">
        <f>IF(TRIM(K36=""),0,1)</f>
        <v>0</v>
      </c>
      <c r="BC36" s="3">
        <f>IF(TRIM(N36)="",0,1)</f>
        <v>0</v>
      </c>
      <c r="BD36" s="3" t="str">
        <f>IF(OR(BA37=0,BB36=0,BC36=0),"VOID","会員非会員")</f>
        <v>VOID</v>
      </c>
      <c r="BE36" s="5" t="str">
        <f>IF(OR(BA37=0,BB36=0,BC36=0),"","DEAF")</f>
        <v/>
      </c>
      <c r="BF36" s="5" t="str">
        <f>IF(AND(BA37=1,BB36=1,BC36=1,V36&lt;&gt;""),V36,"")</f>
        <v/>
      </c>
      <c r="BG36" s="5" t="str">
        <f>IF(OR(BE36="",BF36=""),"",BE36 &amp; BF36)</f>
        <v/>
      </c>
      <c r="BH36" s="1">
        <f>IF(BG36="",0,VLOOKUP(BG36,NAME_DEF!$K$4:$M$6,2,0))</f>
        <v>0</v>
      </c>
      <c r="BJ36" s="5">
        <f>IF(OR(BA37=0,BB36=0,BC36=0),0,B36)</f>
        <v>0</v>
      </c>
      <c r="BK36" s="5" t="str">
        <f>IF(BJ36=0,"",D37)</f>
        <v/>
      </c>
    </row>
    <row r="37" spans="2:63" ht="15" customHeight="1" x14ac:dyDescent="0.2">
      <c r="B37" s="80"/>
      <c r="C37" s="80"/>
      <c r="D37" s="124"/>
      <c r="E37" s="124"/>
      <c r="F37" s="124"/>
      <c r="G37" s="124"/>
      <c r="H37" s="124"/>
      <c r="I37" s="124"/>
      <c r="J37" s="124"/>
      <c r="K37" s="87"/>
      <c r="L37" s="87"/>
      <c r="M37" s="87"/>
      <c r="N37" s="125" t="str">
        <f>BC37</f>
        <v/>
      </c>
      <c r="O37" s="125"/>
      <c r="P37" s="125"/>
      <c r="Q37" s="125"/>
      <c r="R37" s="125"/>
      <c r="S37" s="85"/>
      <c r="T37" s="85"/>
      <c r="U37" s="85"/>
      <c r="V37" s="129"/>
      <c r="W37" s="130"/>
      <c r="X37" s="130"/>
      <c r="Y37" s="130"/>
      <c r="Z37" s="130"/>
      <c r="AA37" s="130"/>
      <c r="AB37" s="131"/>
      <c r="AC37" s="122"/>
      <c r="AD37" s="122"/>
      <c r="AE37" s="122"/>
      <c r="AF37" s="122"/>
      <c r="AG37" s="79"/>
      <c r="AH37" s="79"/>
      <c r="AI37" s="79"/>
      <c r="AJ37" s="79"/>
      <c r="AK37" s="79"/>
      <c r="AL37" s="79"/>
      <c r="AM37" s="79"/>
      <c r="BA37" s="8">
        <f t="shared" si="6"/>
        <v>0</v>
      </c>
      <c r="BC37" s="1" t="str">
        <f>IF(AND(BA37=1,BB36=1,BC36=1),DATEDIF(N36,$BC$28,"Y"),"")</f>
        <v/>
      </c>
      <c r="BJ37" s="5"/>
      <c r="BK37" s="5"/>
    </row>
    <row r="38" spans="2:63" ht="15" customHeight="1" x14ac:dyDescent="0.2">
      <c r="B38" s="80">
        <v>5</v>
      </c>
      <c r="C38" s="80"/>
      <c r="D38" s="86"/>
      <c r="E38" s="86"/>
      <c r="F38" s="86"/>
      <c r="G38" s="86"/>
      <c r="H38" s="86"/>
      <c r="I38" s="86"/>
      <c r="J38" s="86"/>
      <c r="K38" s="87"/>
      <c r="L38" s="87"/>
      <c r="M38" s="87"/>
      <c r="N38" s="88"/>
      <c r="O38" s="88"/>
      <c r="P38" s="88"/>
      <c r="Q38" s="88"/>
      <c r="R38" s="88"/>
      <c r="S38" s="85"/>
      <c r="T38" s="85"/>
      <c r="U38" s="85"/>
      <c r="V38" s="126" t="s">
        <v>161</v>
      </c>
      <c r="W38" s="127"/>
      <c r="X38" s="127"/>
      <c r="Y38" s="127"/>
      <c r="Z38" s="127"/>
      <c r="AA38" s="127"/>
      <c r="AB38" s="128"/>
      <c r="AC38" s="122">
        <f t="shared" ref="AC38" si="9">BH38</f>
        <v>0</v>
      </c>
      <c r="AD38" s="122"/>
      <c r="AE38" s="122"/>
      <c r="AF38" s="122"/>
      <c r="AG38" s="78"/>
      <c r="AH38" s="79"/>
      <c r="AI38" s="79"/>
      <c r="AJ38" s="79"/>
      <c r="AK38" s="79"/>
      <c r="AL38" s="79"/>
      <c r="AM38" s="79"/>
      <c r="BA38" s="6">
        <f t="shared" si="6"/>
        <v>0</v>
      </c>
      <c r="BB38" s="3">
        <f>IF(TRIM(K38=""),0,1)</f>
        <v>0</v>
      </c>
      <c r="BC38" s="3">
        <f>IF(TRIM(N38)="",0,1)</f>
        <v>0</v>
      </c>
      <c r="BD38" s="3" t="str">
        <f>IF(OR(BA39=0,BB38=0,BC38=0),"VOID","会員非会員")</f>
        <v>VOID</v>
      </c>
      <c r="BE38" s="5" t="str">
        <f>IF(OR(BA39=0,BB38=0,BC38=0),"","DEAF")</f>
        <v/>
      </c>
      <c r="BF38" s="5" t="str">
        <f>IF(AND(BA39=1,BB38=1,BC38=1,V38&lt;&gt;""),V38,"")</f>
        <v/>
      </c>
      <c r="BG38" s="5" t="str">
        <f>IF(OR(BE38="",BF38=""),"",BE38 &amp; BF38)</f>
        <v/>
      </c>
      <c r="BH38" s="1">
        <f>IF(BG38="",0,VLOOKUP(BG38,NAME_DEF!$K$4:$M$6,2,0))</f>
        <v>0</v>
      </c>
      <c r="BJ38" s="5">
        <f>IF(OR(BA39=0,BB38=0,BC38=0),0,B38)</f>
        <v>0</v>
      </c>
      <c r="BK38" s="5" t="str">
        <f>IF(BJ38=0,"",D39)</f>
        <v/>
      </c>
    </row>
    <row r="39" spans="2:63" ht="15" customHeight="1" x14ac:dyDescent="0.2">
      <c r="B39" s="80"/>
      <c r="C39" s="80"/>
      <c r="D39" s="124"/>
      <c r="E39" s="124"/>
      <c r="F39" s="124"/>
      <c r="G39" s="124"/>
      <c r="H39" s="124"/>
      <c r="I39" s="124"/>
      <c r="J39" s="124"/>
      <c r="K39" s="87"/>
      <c r="L39" s="87"/>
      <c r="M39" s="87"/>
      <c r="N39" s="125" t="str">
        <f>BC39</f>
        <v/>
      </c>
      <c r="O39" s="125"/>
      <c r="P39" s="125"/>
      <c r="Q39" s="125"/>
      <c r="R39" s="125"/>
      <c r="S39" s="85"/>
      <c r="T39" s="85"/>
      <c r="U39" s="85"/>
      <c r="V39" s="129"/>
      <c r="W39" s="130"/>
      <c r="X39" s="130"/>
      <c r="Y39" s="130"/>
      <c r="Z39" s="130"/>
      <c r="AA39" s="130"/>
      <c r="AB39" s="131"/>
      <c r="AC39" s="122"/>
      <c r="AD39" s="122"/>
      <c r="AE39" s="122"/>
      <c r="AF39" s="122"/>
      <c r="AG39" s="79"/>
      <c r="AH39" s="79"/>
      <c r="AI39" s="79"/>
      <c r="AJ39" s="79"/>
      <c r="AK39" s="79"/>
      <c r="AL39" s="79"/>
      <c r="AM39" s="79"/>
      <c r="BA39" s="8">
        <f t="shared" si="6"/>
        <v>0</v>
      </c>
      <c r="BC39" s="1" t="str">
        <f>IF(AND(BA39=1,BB38=1,BC38=1),DATEDIF(N38,$BC$28,"Y"),"")</f>
        <v/>
      </c>
      <c r="BJ39" s="5"/>
      <c r="BK39" s="5"/>
    </row>
    <row r="40" spans="2:63" ht="15" customHeight="1" x14ac:dyDescent="0.2">
      <c r="B40" s="80">
        <v>6</v>
      </c>
      <c r="C40" s="80"/>
      <c r="D40" s="86"/>
      <c r="E40" s="86"/>
      <c r="F40" s="86"/>
      <c r="G40" s="86"/>
      <c r="H40" s="86"/>
      <c r="I40" s="86"/>
      <c r="J40" s="86"/>
      <c r="K40" s="87"/>
      <c r="L40" s="87"/>
      <c r="M40" s="87"/>
      <c r="N40" s="88"/>
      <c r="O40" s="88"/>
      <c r="P40" s="88"/>
      <c r="Q40" s="88"/>
      <c r="R40" s="88"/>
      <c r="S40" s="85"/>
      <c r="T40" s="85"/>
      <c r="U40" s="85"/>
      <c r="V40" s="126" t="s">
        <v>161</v>
      </c>
      <c r="W40" s="127"/>
      <c r="X40" s="127"/>
      <c r="Y40" s="127"/>
      <c r="Z40" s="127"/>
      <c r="AA40" s="127"/>
      <c r="AB40" s="128"/>
      <c r="AC40" s="122">
        <f t="shared" ref="AC40" si="10">BH40</f>
        <v>0</v>
      </c>
      <c r="AD40" s="122"/>
      <c r="AE40" s="122"/>
      <c r="AF40" s="122"/>
      <c r="AG40" s="78"/>
      <c r="AH40" s="79"/>
      <c r="AI40" s="79"/>
      <c r="AJ40" s="79"/>
      <c r="AK40" s="79"/>
      <c r="AL40" s="79"/>
      <c r="AM40" s="79"/>
      <c r="BA40" s="6">
        <f t="shared" si="6"/>
        <v>0</v>
      </c>
      <c r="BB40" s="3">
        <f>IF(TRIM(K40=""),0,1)</f>
        <v>0</v>
      </c>
      <c r="BC40" s="3">
        <f>IF(TRIM(N40)="",0,1)</f>
        <v>0</v>
      </c>
      <c r="BD40" s="3" t="str">
        <f>IF(OR(BA41=0,BB40=0,BC40=0),"VOID","会員非会員")</f>
        <v>VOID</v>
      </c>
      <c r="BE40" s="5" t="str">
        <f>IF(OR(BA41=0,BB40=0,BC40=0),"","DEAF")</f>
        <v/>
      </c>
      <c r="BF40" s="5" t="str">
        <f>IF(AND(BA41=1,BB40=1,BC40=1,V40&lt;&gt;""),V40,"")</f>
        <v/>
      </c>
      <c r="BG40" s="5" t="str">
        <f>IF(OR(BE40="",BF40=""),"",BE40 &amp; BF40)</f>
        <v/>
      </c>
      <c r="BH40" s="1">
        <f>IF(BG40="",0,VLOOKUP(BG40,NAME_DEF!$K$4:$M$6,2,0))</f>
        <v>0</v>
      </c>
      <c r="BJ40" s="5">
        <f>IF(OR(BA41=0,BB40=0,BC40=0),0,B40)</f>
        <v>0</v>
      </c>
      <c r="BK40" s="5" t="str">
        <f>IF(BJ40=0,"",D41)</f>
        <v/>
      </c>
    </row>
    <row r="41" spans="2:63" ht="15" customHeight="1" x14ac:dyDescent="0.2">
      <c r="B41" s="80"/>
      <c r="C41" s="80"/>
      <c r="D41" s="124"/>
      <c r="E41" s="124"/>
      <c r="F41" s="124"/>
      <c r="G41" s="124"/>
      <c r="H41" s="124"/>
      <c r="I41" s="124"/>
      <c r="J41" s="124"/>
      <c r="K41" s="87"/>
      <c r="L41" s="87"/>
      <c r="M41" s="87"/>
      <c r="N41" s="125" t="str">
        <f>BC41</f>
        <v/>
      </c>
      <c r="O41" s="125"/>
      <c r="P41" s="125"/>
      <c r="Q41" s="125"/>
      <c r="R41" s="125"/>
      <c r="S41" s="85"/>
      <c r="T41" s="85"/>
      <c r="U41" s="85"/>
      <c r="V41" s="129"/>
      <c r="W41" s="130"/>
      <c r="X41" s="130"/>
      <c r="Y41" s="130"/>
      <c r="Z41" s="130"/>
      <c r="AA41" s="130"/>
      <c r="AB41" s="131"/>
      <c r="AC41" s="122"/>
      <c r="AD41" s="122"/>
      <c r="AE41" s="122"/>
      <c r="AF41" s="122"/>
      <c r="AG41" s="79"/>
      <c r="AH41" s="79"/>
      <c r="AI41" s="79"/>
      <c r="AJ41" s="79"/>
      <c r="AK41" s="79"/>
      <c r="AL41" s="79"/>
      <c r="AM41" s="79"/>
      <c r="BA41" s="8">
        <f t="shared" si="6"/>
        <v>0</v>
      </c>
      <c r="BC41" s="1" t="str">
        <f>IF(AND(BA41=1,BB40=1,BC40=1),DATEDIF(N40,$BC$28,"Y"),"")</f>
        <v/>
      </c>
      <c r="BJ41" s="5"/>
      <c r="BK41" s="5"/>
    </row>
    <row r="42" spans="2:63" ht="15" customHeight="1" x14ac:dyDescent="0.2">
      <c r="B42" s="80">
        <v>7</v>
      </c>
      <c r="C42" s="80"/>
      <c r="D42" s="86"/>
      <c r="E42" s="86"/>
      <c r="F42" s="86"/>
      <c r="G42" s="86"/>
      <c r="H42" s="86"/>
      <c r="I42" s="86"/>
      <c r="J42" s="86"/>
      <c r="K42" s="87"/>
      <c r="L42" s="87"/>
      <c r="M42" s="87"/>
      <c r="N42" s="88"/>
      <c r="O42" s="88"/>
      <c r="P42" s="88"/>
      <c r="Q42" s="88"/>
      <c r="R42" s="88"/>
      <c r="S42" s="85"/>
      <c r="T42" s="85"/>
      <c r="U42" s="85"/>
      <c r="V42" s="126" t="s">
        <v>161</v>
      </c>
      <c r="W42" s="127"/>
      <c r="X42" s="127"/>
      <c r="Y42" s="127"/>
      <c r="Z42" s="127"/>
      <c r="AA42" s="127"/>
      <c r="AB42" s="128"/>
      <c r="AC42" s="122">
        <f t="shared" ref="AC42" si="11">BH42</f>
        <v>0</v>
      </c>
      <c r="AD42" s="122"/>
      <c r="AE42" s="122"/>
      <c r="AF42" s="122"/>
      <c r="AG42" s="78"/>
      <c r="AH42" s="79"/>
      <c r="AI42" s="79"/>
      <c r="AJ42" s="79"/>
      <c r="AK42" s="79"/>
      <c r="AL42" s="79"/>
      <c r="AM42" s="79"/>
      <c r="BA42" s="6">
        <f t="shared" si="6"/>
        <v>0</v>
      </c>
      <c r="BB42" s="3">
        <f>IF(TRIM(K42=""),0,1)</f>
        <v>0</v>
      </c>
      <c r="BC42" s="3">
        <f>IF(TRIM(N42)="",0,1)</f>
        <v>0</v>
      </c>
      <c r="BD42" s="3" t="str">
        <f>IF(OR(BA43=0,BB42=0,BC42=0),"VOID","会員非会員")</f>
        <v>VOID</v>
      </c>
      <c r="BE42" s="5" t="str">
        <f>IF(OR(BA43=0,BB42=0,BC42=0),"","DEAF")</f>
        <v/>
      </c>
      <c r="BF42" s="5" t="str">
        <f>IF(AND(BA43=1,BB42=1,BC42=1,V42&lt;&gt;""),V42,"")</f>
        <v/>
      </c>
      <c r="BG42" s="5" t="str">
        <f>IF(OR(BE42="",BF42=""),"",BE42 &amp; BF42)</f>
        <v/>
      </c>
      <c r="BH42" s="1">
        <f>IF(BG42="",0,VLOOKUP(BG42,NAME_DEF!$K$4:$M$6,2,0))</f>
        <v>0</v>
      </c>
      <c r="BJ42" s="5">
        <f>IF(OR(BA43=0,BB42=0,BC42=0),0,B42)</f>
        <v>0</v>
      </c>
      <c r="BK42" s="5" t="str">
        <f>IF(BJ42=0,"",D43)</f>
        <v/>
      </c>
    </row>
    <row r="43" spans="2:63" ht="15" customHeight="1" x14ac:dyDescent="0.2">
      <c r="B43" s="80"/>
      <c r="C43" s="80"/>
      <c r="D43" s="124"/>
      <c r="E43" s="124"/>
      <c r="F43" s="124"/>
      <c r="G43" s="124"/>
      <c r="H43" s="124"/>
      <c r="I43" s="124"/>
      <c r="J43" s="124"/>
      <c r="K43" s="87"/>
      <c r="L43" s="87"/>
      <c r="M43" s="87"/>
      <c r="N43" s="125" t="str">
        <f>BC43</f>
        <v/>
      </c>
      <c r="O43" s="125"/>
      <c r="P43" s="125"/>
      <c r="Q43" s="125"/>
      <c r="R43" s="125"/>
      <c r="S43" s="85"/>
      <c r="T43" s="85"/>
      <c r="U43" s="85"/>
      <c r="V43" s="129"/>
      <c r="W43" s="130"/>
      <c r="X43" s="130"/>
      <c r="Y43" s="130"/>
      <c r="Z43" s="130"/>
      <c r="AA43" s="130"/>
      <c r="AB43" s="131"/>
      <c r="AC43" s="122"/>
      <c r="AD43" s="122"/>
      <c r="AE43" s="122"/>
      <c r="AF43" s="122"/>
      <c r="AG43" s="79"/>
      <c r="AH43" s="79"/>
      <c r="AI43" s="79"/>
      <c r="AJ43" s="79"/>
      <c r="AK43" s="79"/>
      <c r="AL43" s="79"/>
      <c r="AM43" s="79"/>
      <c r="BA43" s="8">
        <f t="shared" si="6"/>
        <v>0</v>
      </c>
      <c r="BC43" s="1" t="str">
        <f>IF(AND(BA43=1,BB42=1,BC42=1),DATEDIF(N42,$BC$28,"Y"),"")</f>
        <v/>
      </c>
      <c r="BJ43" s="5"/>
      <c r="BK43" s="5"/>
    </row>
    <row r="44" spans="2:63" ht="15" customHeight="1" x14ac:dyDescent="0.2">
      <c r="B44" s="80">
        <v>8</v>
      </c>
      <c r="C44" s="80"/>
      <c r="D44" s="86"/>
      <c r="E44" s="86"/>
      <c r="F44" s="86"/>
      <c r="G44" s="86"/>
      <c r="H44" s="86"/>
      <c r="I44" s="86"/>
      <c r="J44" s="86"/>
      <c r="K44" s="87"/>
      <c r="L44" s="87"/>
      <c r="M44" s="87"/>
      <c r="N44" s="88"/>
      <c r="O44" s="88"/>
      <c r="P44" s="88"/>
      <c r="Q44" s="88"/>
      <c r="R44" s="88"/>
      <c r="S44" s="85"/>
      <c r="T44" s="85"/>
      <c r="U44" s="85"/>
      <c r="V44" s="126" t="s">
        <v>161</v>
      </c>
      <c r="W44" s="127"/>
      <c r="X44" s="127"/>
      <c r="Y44" s="127"/>
      <c r="Z44" s="127"/>
      <c r="AA44" s="127"/>
      <c r="AB44" s="128"/>
      <c r="AC44" s="122">
        <f t="shared" ref="AC44" si="12">BH44</f>
        <v>0</v>
      </c>
      <c r="AD44" s="122"/>
      <c r="AE44" s="122"/>
      <c r="AF44" s="122"/>
      <c r="AG44" s="78"/>
      <c r="AH44" s="79"/>
      <c r="AI44" s="79"/>
      <c r="AJ44" s="79"/>
      <c r="AK44" s="79"/>
      <c r="AL44" s="79"/>
      <c r="AM44" s="79"/>
      <c r="BA44" s="6">
        <f t="shared" si="6"/>
        <v>0</v>
      </c>
      <c r="BB44" s="3">
        <f>IF(TRIM(K44=""),0,1)</f>
        <v>0</v>
      </c>
      <c r="BC44" s="3">
        <f>IF(TRIM(N44)="",0,1)</f>
        <v>0</v>
      </c>
      <c r="BD44" s="3" t="str">
        <f>IF(OR(BA45=0,BB44=0,BC44=0),"VOID","会員非会員")</f>
        <v>VOID</v>
      </c>
      <c r="BE44" s="5" t="str">
        <f>IF(OR(BA45=0,BB44=0,BC44=0),"","DEAF")</f>
        <v/>
      </c>
      <c r="BF44" s="5" t="str">
        <f>IF(AND(BA45=1,BB44=1,BC44=1,V44&lt;&gt;""),V44,"")</f>
        <v/>
      </c>
      <c r="BG44" s="5" t="str">
        <f>IF(OR(BE44="",BF44=""),"",BE44 &amp; BF44)</f>
        <v/>
      </c>
      <c r="BH44" s="1">
        <f>IF(BG44="",0,VLOOKUP(BG44,NAME_DEF!$K$4:$M$6,2,0))</f>
        <v>0</v>
      </c>
      <c r="BJ44" s="5">
        <f>IF(OR(BA45=0,BB44=0,BC44=0),0,B44)</f>
        <v>0</v>
      </c>
      <c r="BK44" s="5" t="str">
        <f>IF(BJ44=0,"",D45)</f>
        <v/>
      </c>
    </row>
    <row r="45" spans="2:63" ht="15" customHeight="1" x14ac:dyDescent="0.2">
      <c r="B45" s="80"/>
      <c r="C45" s="80"/>
      <c r="D45" s="124"/>
      <c r="E45" s="124"/>
      <c r="F45" s="124"/>
      <c r="G45" s="124"/>
      <c r="H45" s="124"/>
      <c r="I45" s="124"/>
      <c r="J45" s="124"/>
      <c r="K45" s="87"/>
      <c r="L45" s="87"/>
      <c r="M45" s="87"/>
      <c r="N45" s="125" t="str">
        <f>BC45</f>
        <v/>
      </c>
      <c r="O45" s="125"/>
      <c r="P45" s="125"/>
      <c r="Q45" s="125"/>
      <c r="R45" s="125"/>
      <c r="S45" s="85"/>
      <c r="T45" s="85"/>
      <c r="U45" s="85"/>
      <c r="V45" s="129"/>
      <c r="W45" s="130"/>
      <c r="X45" s="130"/>
      <c r="Y45" s="130"/>
      <c r="Z45" s="130"/>
      <c r="AA45" s="130"/>
      <c r="AB45" s="131"/>
      <c r="AC45" s="122"/>
      <c r="AD45" s="122"/>
      <c r="AE45" s="122"/>
      <c r="AF45" s="122"/>
      <c r="AG45" s="79"/>
      <c r="AH45" s="79"/>
      <c r="AI45" s="79"/>
      <c r="AJ45" s="79"/>
      <c r="AK45" s="79"/>
      <c r="AL45" s="79"/>
      <c r="AM45" s="79"/>
      <c r="BA45" s="8">
        <f t="shared" si="6"/>
        <v>0</v>
      </c>
      <c r="BC45" s="1" t="str">
        <f>IF(AND(BA45=1,BB44=1,BC44=1),DATEDIF(N44,$BC$28,"Y"),"")</f>
        <v/>
      </c>
      <c r="BJ45" s="5"/>
      <c r="BK45" s="5"/>
    </row>
    <row r="46" spans="2:63" ht="15" customHeight="1" x14ac:dyDescent="0.2">
      <c r="B46" s="80">
        <v>9</v>
      </c>
      <c r="C46" s="80"/>
      <c r="D46" s="86"/>
      <c r="E46" s="86"/>
      <c r="F46" s="86"/>
      <c r="G46" s="86"/>
      <c r="H46" s="86"/>
      <c r="I46" s="86"/>
      <c r="J46" s="86"/>
      <c r="K46" s="87"/>
      <c r="L46" s="87"/>
      <c r="M46" s="87"/>
      <c r="N46" s="88"/>
      <c r="O46" s="88"/>
      <c r="P46" s="88"/>
      <c r="Q46" s="88"/>
      <c r="R46" s="88"/>
      <c r="S46" s="85"/>
      <c r="T46" s="85"/>
      <c r="U46" s="85"/>
      <c r="V46" s="126" t="s">
        <v>161</v>
      </c>
      <c r="W46" s="127"/>
      <c r="X46" s="127"/>
      <c r="Y46" s="127"/>
      <c r="Z46" s="127"/>
      <c r="AA46" s="127"/>
      <c r="AB46" s="128"/>
      <c r="AC46" s="122">
        <f t="shared" ref="AC46" si="13">BH46</f>
        <v>0</v>
      </c>
      <c r="AD46" s="122"/>
      <c r="AE46" s="122"/>
      <c r="AF46" s="122"/>
      <c r="AG46" s="78"/>
      <c r="AH46" s="79"/>
      <c r="AI46" s="79"/>
      <c r="AJ46" s="79"/>
      <c r="AK46" s="79"/>
      <c r="AL46" s="79"/>
      <c r="AM46" s="79"/>
      <c r="BA46" s="6">
        <f t="shared" si="6"/>
        <v>0</v>
      </c>
      <c r="BB46" s="3">
        <f>IF(TRIM(K46=""),0,1)</f>
        <v>0</v>
      </c>
      <c r="BC46" s="3">
        <f>IF(TRIM(N46)="",0,1)</f>
        <v>0</v>
      </c>
      <c r="BD46" s="3" t="str">
        <f>IF(OR(BA47=0,BB46=0,BC46=0),"VOID","会員非会員")</f>
        <v>VOID</v>
      </c>
      <c r="BE46" s="5" t="str">
        <f>IF(OR(BA47=0,BB46=0,BC46=0),"","DEAF")</f>
        <v/>
      </c>
      <c r="BF46" s="5" t="str">
        <f>IF(AND(BA47=1,BB46=1,BC46=1,V46&lt;&gt;""),V46,"")</f>
        <v/>
      </c>
      <c r="BG46" s="5" t="str">
        <f>IF(OR(BE46="",BF46=""),"",BE46 &amp; BF46)</f>
        <v/>
      </c>
      <c r="BH46" s="1">
        <f>IF(BG46="",0,VLOOKUP(BG46,NAME_DEF!$K$4:$M$6,2,0))</f>
        <v>0</v>
      </c>
      <c r="BJ46" s="5">
        <f>IF(OR(BA47=0,BB46=0,BC46=0),0,B46)</f>
        <v>0</v>
      </c>
      <c r="BK46" s="5" t="str">
        <f>IF(BJ46=0,"",D47)</f>
        <v/>
      </c>
    </row>
    <row r="47" spans="2:63" ht="15" customHeight="1" x14ac:dyDescent="0.2">
      <c r="B47" s="80"/>
      <c r="C47" s="80"/>
      <c r="D47" s="124"/>
      <c r="E47" s="124"/>
      <c r="F47" s="124"/>
      <c r="G47" s="124"/>
      <c r="H47" s="124"/>
      <c r="I47" s="124"/>
      <c r="J47" s="124"/>
      <c r="K47" s="87"/>
      <c r="L47" s="87"/>
      <c r="M47" s="87"/>
      <c r="N47" s="125" t="str">
        <f>BC47</f>
        <v/>
      </c>
      <c r="O47" s="125"/>
      <c r="P47" s="125"/>
      <c r="Q47" s="125"/>
      <c r="R47" s="125"/>
      <c r="S47" s="85"/>
      <c r="T47" s="85"/>
      <c r="U47" s="85"/>
      <c r="V47" s="129"/>
      <c r="W47" s="130"/>
      <c r="X47" s="130"/>
      <c r="Y47" s="130"/>
      <c r="Z47" s="130"/>
      <c r="AA47" s="130"/>
      <c r="AB47" s="131"/>
      <c r="AC47" s="122"/>
      <c r="AD47" s="122"/>
      <c r="AE47" s="122"/>
      <c r="AF47" s="122"/>
      <c r="AG47" s="79"/>
      <c r="AH47" s="79"/>
      <c r="AI47" s="79"/>
      <c r="AJ47" s="79"/>
      <c r="AK47" s="79"/>
      <c r="AL47" s="79"/>
      <c r="AM47" s="79"/>
      <c r="BA47" s="8">
        <f t="shared" si="6"/>
        <v>0</v>
      </c>
      <c r="BC47" s="1" t="str">
        <f>IF(AND(BA47=1,BB46=1,BC46=1),DATEDIF(N46,$BC$28,"Y"),"")</f>
        <v/>
      </c>
      <c r="BJ47" s="5"/>
      <c r="BK47" s="5"/>
    </row>
    <row r="48" spans="2:63" ht="15" customHeight="1" x14ac:dyDescent="0.2">
      <c r="B48" s="80">
        <v>10</v>
      </c>
      <c r="C48" s="80"/>
      <c r="D48" s="86"/>
      <c r="E48" s="86"/>
      <c r="F48" s="86"/>
      <c r="G48" s="86"/>
      <c r="H48" s="86"/>
      <c r="I48" s="86"/>
      <c r="J48" s="86"/>
      <c r="K48" s="87"/>
      <c r="L48" s="87"/>
      <c r="M48" s="87"/>
      <c r="N48" s="88"/>
      <c r="O48" s="88"/>
      <c r="P48" s="88"/>
      <c r="Q48" s="88"/>
      <c r="R48" s="88"/>
      <c r="S48" s="85"/>
      <c r="T48" s="85"/>
      <c r="U48" s="85"/>
      <c r="V48" s="126" t="s">
        <v>161</v>
      </c>
      <c r="W48" s="127"/>
      <c r="X48" s="127"/>
      <c r="Y48" s="127"/>
      <c r="Z48" s="127"/>
      <c r="AA48" s="127"/>
      <c r="AB48" s="128"/>
      <c r="AC48" s="122">
        <f t="shared" ref="AC48" si="14">BH48</f>
        <v>0</v>
      </c>
      <c r="AD48" s="122"/>
      <c r="AE48" s="122"/>
      <c r="AF48" s="122"/>
      <c r="AG48" s="78"/>
      <c r="AH48" s="79"/>
      <c r="AI48" s="79"/>
      <c r="AJ48" s="79"/>
      <c r="AK48" s="79"/>
      <c r="AL48" s="79"/>
      <c r="AM48" s="79"/>
      <c r="BA48" s="6">
        <f t="shared" si="6"/>
        <v>0</v>
      </c>
      <c r="BB48" s="3">
        <f>IF(TRIM(K48=""),0,1)</f>
        <v>0</v>
      </c>
      <c r="BC48" s="3">
        <f>IF(TRIM(N48)="",0,1)</f>
        <v>0</v>
      </c>
      <c r="BD48" s="3" t="str">
        <f>IF(OR(BA49=0,BB48=0,BC48=0),"VOID","会員非会員")</f>
        <v>VOID</v>
      </c>
      <c r="BE48" s="5" t="str">
        <f>IF(OR(BA49=0,BB48=0,BC48=0),"","DEAF")</f>
        <v/>
      </c>
      <c r="BF48" s="5" t="str">
        <f>IF(AND(BA49=1,BB48=1,BC48=1,V48&lt;&gt;""),V48,"")</f>
        <v/>
      </c>
      <c r="BG48" s="5" t="str">
        <f>IF(OR(BE48="",BF48=""),"",BE48 &amp; BF48)</f>
        <v/>
      </c>
      <c r="BH48" s="1">
        <f>IF(BG48="",0,VLOOKUP(BG48,NAME_DEF!$K$4:$M$6,2,0))</f>
        <v>0</v>
      </c>
      <c r="BJ48" s="5">
        <f>IF(OR(BA49=0,BB48=0,BC48=0),0,B48)</f>
        <v>0</v>
      </c>
      <c r="BK48" s="5" t="str">
        <f>IF(BJ48=0,"",D49)</f>
        <v/>
      </c>
    </row>
    <row r="49" spans="2:67" ht="15" customHeight="1" x14ac:dyDescent="0.2">
      <c r="B49" s="80"/>
      <c r="C49" s="80"/>
      <c r="D49" s="124"/>
      <c r="E49" s="124"/>
      <c r="F49" s="124"/>
      <c r="G49" s="124"/>
      <c r="H49" s="124"/>
      <c r="I49" s="124"/>
      <c r="J49" s="124"/>
      <c r="K49" s="87"/>
      <c r="L49" s="87"/>
      <c r="M49" s="87"/>
      <c r="N49" s="125" t="str">
        <f>BC49</f>
        <v/>
      </c>
      <c r="O49" s="125"/>
      <c r="P49" s="125"/>
      <c r="Q49" s="125"/>
      <c r="R49" s="125"/>
      <c r="S49" s="85"/>
      <c r="T49" s="85"/>
      <c r="U49" s="85"/>
      <c r="V49" s="129"/>
      <c r="W49" s="130"/>
      <c r="X49" s="130"/>
      <c r="Y49" s="130"/>
      <c r="Z49" s="130"/>
      <c r="AA49" s="130"/>
      <c r="AB49" s="131"/>
      <c r="AC49" s="122"/>
      <c r="AD49" s="122"/>
      <c r="AE49" s="122"/>
      <c r="AF49" s="122"/>
      <c r="AG49" s="79"/>
      <c r="AH49" s="79"/>
      <c r="AI49" s="79"/>
      <c r="AJ49" s="79"/>
      <c r="AK49" s="79"/>
      <c r="AL49" s="79"/>
      <c r="AM49" s="79"/>
      <c r="BA49" s="8">
        <f t="shared" si="6"/>
        <v>0</v>
      </c>
      <c r="BC49" s="1" t="str">
        <f>IF(AND(BA49=1,BB48=1,BC48=1),DATEDIF(N48,$BC$28,"Y"),"")</f>
        <v/>
      </c>
      <c r="BJ49" s="5"/>
      <c r="BK49" s="5"/>
    </row>
    <row r="50" spans="2:67" ht="15" customHeight="1" x14ac:dyDescent="0.2">
      <c r="B50" s="80">
        <v>11</v>
      </c>
      <c r="C50" s="80"/>
      <c r="D50" s="86"/>
      <c r="E50" s="86"/>
      <c r="F50" s="86"/>
      <c r="G50" s="86"/>
      <c r="H50" s="86"/>
      <c r="I50" s="86"/>
      <c r="J50" s="86"/>
      <c r="K50" s="87"/>
      <c r="L50" s="87"/>
      <c r="M50" s="87"/>
      <c r="N50" s="88"/>
      <c r="O50" s="88"/>
      <c r="P50" s="88"/>
      <c r="Q50" s="88"/>
      <c r="R50" s="88"/>
      <c r="S50" s="85"/>
      <c r="T50" s="85"/>
      <c r="U50" s="85"/>
      <c r="V50" s="126" t="s">
        <v>161</v>
      </c>
      <c r="W50" s="127"/>
      <c r="X50" s="127"/>
      <c r="Y50" s="127"/>
      <c r="Z50" s="127"/>
      <c r="AA50" s="127"/>
      <c r="AB50" s="128"/>
      <c r="AC50" s="122">
        <f t="shared" ref="AC50" si="15">BH50</f>
        <v>0</v>
      </c>
      <c r="AD50" s="122"/>
      <c r="AE50" s="122"/>
      <c r="AF50" s="122"/>
      <c r="AG50" s="78"/>
      <c r="AH50" s="79"/>
      <c r="AI50" s="79"/>
      <c r="AJ50" s="79"/>
      <c r="AK50" s="79"/>
      <c r="AL50" s="79"/>
      <c r="AM50" s="79"/>
      <c r="BA50" s="6">
        <f t="shared" si="6"/>
        <v>0</v>
      </c>
      <c r="BB50" s="3">
        <f>IF(TRIM(K50=""),0,1)</f>
        <v>0</v>
      </c>
      <c r="BC50" s="3">
        <f>IF(TRIM(N50)="",0,1)</f>
        <v>0</v>
      </c>
      <c r="BD50" s="3" t="str">
        <f>IF(OR(BA51=0,BB50=0,BC50=0),"VOID","会員非会員")</f>
        <v>VOID</v>
      </c>
      <c r="BE50" s="5" t="str">
        <f>IF(OR(BA51=0,BB50=0,BC50=0),"","DEAF")</f>
        <v/>
      </c>
      <c r="BF50" s="5" t="str">
        <f>IF(AND(BA51=1,BB50=1,BC50=1,V50&lt;&gt;""),V50,"")</f>
        <v/>
      </c>
      <c r="BG50" s="5" t="str">
        <f>IF(OR(BE50="",BF50=""),"",BE50 &amp; BF50)</f>
        <v/>
      </c>
      <c r="BH50" s="1">
        <f>IF(BG50="",0,VLOOKUP(BG50,NAME_DEF!$K$4:$M$6,2,0))</f>
        <v>0</v>
      </c>
      <c r="BJ50" s="5">
        <f>IF(OR(BA51=0,BB50=0,BC50=0),0,B50)</f>
        <v>0</v>
      </c>
      <c r="BK50" s="5" t="str">
        <f>IF(BJ50=0,"",D51)</f>
        <v/>
      </c>
    </row>
    <row r="51" spans="2:67" ht="15" customHeight="1" x14ac:dyDescent="0.2">
      <c r="B51" s="80"/>
      <c r="C51" s="80"/>
      <c r="D51" s="124"/>
      <c r="E51" s="124"/>
      <c r="F51" s="124"/>
      <c r="G51" s="124"/>
      <c r="H51" s="124"/>
      <c r="I51" s="124"/>
      <c r="J51" s="124"/>
      <c r="K51" s="87"/>
      <c r="L51" s="87"/>
      <c r="M51" s="87"/>
      <c r="N51" s="125" t="str">
        <f>BC51</f>
        <v/>
      </c>
      <c r="O51" s="125"/>
      <c r="P51" s="125"/>
      <c r="Q51" s="125"/>
      <c r="R51" s="125"/>
      <c r="S51" s="85"/>
      <c r="T51" s="85"/>
      <c r="U51" s="85"/>
      <c r="V51" s="129"/>
      <c r="W51" s="130"/>
      <c r="X51" s="130"/>
      <c r="Y51" s="130"/>
      <c r="Z51" s="130"/>
      <c r="AA51" s="130"/>
      <c r="AB51" s="131"/>
      <c r="AC51" s="122"/>
      <c r="AD51" s="122"/>
      <c r="AE51" s="122"/>
      <c r="AF51" s="122"/>
      <c r="AG51" s="79"/>
      <c r="AH51" s="79"/>
      <c r="AI51" s="79"/>
      <c r="AJ51" s="79"/>
      <c r="AK51" s="79"/>
      <c r="AL51" s="79"/>
      <c r="AM51" s="79"/>
      <c r="BA51" s="8">
        <f t="shared" si="6"/>
        <v>0</v>
      </c>
      <c r="BC51" s="1" t="str">
        <f>IF(AND(BA51=1,BB50=1,BC50=1),DATEDIF(N50,$BC$28,"Y"),"")</f>
        <v/>
      </c>
      <c r="BJ51" s="5"/>
      <c r="BK51" s="5"/>
    </row>
    <row r="52" spans="2:67" ht="15" customHeight="1" x14ac:dyDescent="0.2">
      <c r="B52" s="80">
        <v>12</v>
      </c>
      <c r="C52" s="80"/>
      <c r="D52" s="86"/>
      <c r="E52" s="86"/>
      <c r="F52" s="86"/>
      <c r="G52" s="86"/>
      <c r="H52" s="86"/>
      <c r="I52" s="86"/>
      <c r="J52" s="86"/>
      <c r="K52" s="87"/>
      <c r="L52" s="87"/>
      <c r="M52" s="87"/>
      <c r="N52" s="88"/>
      <c r="O52" s="88"/>
      <c r="P52" s="88"/>
      <c r="Q52" s="88"/>
      <c r="R52" s="88"/>
      <c r="S52" s="85"/>
      <c r="T52" s="85"/>
      <c r="U52" s="85"/>
      <c r="V52" s="126" t="s">
        <v>161</v>
      </c>
      <c r="W52" s="127"/>
      <c r="X52" s="127"/>
      <c r="Y52" s="127"/>
      <c r="Z52" s="127"/>
      <c r="AA52" s="127"/>
      <c r="AB52" s="128"/>
      <c r="AC52" s="122">
        <f t="shared" ref="AC52" si="16">BH52</f>
        <v>0</v>
      </c>
      <c r="AD52" s="122"/>
      <c r="AE52" s="122"/>
      <c r="AF52" s="122"/>
      <c r="AG52" s="78"/>
      <c r="AH52" s="79"/>
      <c r="AI52" s="79"/>
      <c r="AJ52" s="79"/>
      <c r="AK52" s="79"/>
      <c r="AL52" s="79"/>
      <c r="AM52" s="79"/>
      <c r="BA52" s="6">
        <f t="shared" si="6"/>
        <v>0</v>
      </c>
      <c r="BB52" s="3">
        <f>IF(TRIM(K52=""),0,1)</f>
        <v>0</v>
      </c>
      <c r="BC52" s="3">
        <f>IF(TRIM(N52)="",0,1)</f>
        <v>0</v>
      </c>
      <c r="BD52" s="3" t="str">
        <f>IF(OR(BA53=0,BB52=0,BC52=0),"VOID","会員非会員")</f>
        <v>VOID</v>
      </c>
      <c r="BE52" s="5" t="str">
        <f>IF(OR(BA53=0,BB52=0,BC52=0),"","DEAF")</f>
        <v/>
      </c>
      <c r="BF52" s="5" t="str">
        <f>IF(AND(BA53=1,BB52=1,BC52=1,V52&lt;&gt;""),V52,"")</f>
        <v/>
      </c>
      <c r="BG52" s="5" t="str">
        <f>IF(OR(BE52="",BF52=""),"",BE52 &amp; BF52)</f>
        <v/>
      </c>
      <c r="BH52" s="1">
        <f>IF(BG52="",0,VLOOKUP(BG52,NAME_DEF!$K$4:$M$6,2,0))</f>
        <v>0</v>
      </c>
      <c r="BJ52" s="5">
        <f>IF(OR(BA53=0,BB52=0,BC52=0),0,B52)</f>
        <v>0</v>
      </c>
      <c r="BK52" s="5" t="str">
        <f>IF(BJ52=0,"",D53)</f>
        <v/>
      </c>
    </row>
    <row r="53" spans="2:67" ht="15" customHeight="1" x14ac:dyDescent="0.2">
      <c r="B53" s="80"/>
      <c r="C53" s="80"/>
      <c r="D53" s="124"/>
      <c r="E53" s="124"/>
      <c r="F53" s="124"/>
      <c r="G53" s="124"/>
      <c r="H53" s="124"/>
      <c r="I53" s="124"/>
      <c r="J53" s="124"/>
      <c r="K53" s="87"/>
      <c r="L53" s="87"/>
      <c r="M53" s="87"/>
      <c r="N53" s="125" t="str">
        <f>BC53</f>
        <v/>
      </c>
      <c r="O53" s="125"/>
      <c r="P53" s="125"/>
      <c r="Q53" s="125"/>
      <c r="R53" s="125"/>
      <c r="S53" s="85"/>
      <c r="T53" s="85"/>
      <c r="U53" s="85"/>
      <c r="V53" s="129"/>
      <c r="W53" s="130"/>
      <c r="X53" s="130"/>
      <c r="Y53" s="130"/>
      <c r="Z53" s="130"/>
      <c r="AA53" s="130"/>
      <c r="AB53" s="131"/>
      <c r="AC53" s="122"/>
      <c r="AD53" s="122"/>
      <c r="AE53" s="122"/>
      <c r="AF53" s="122"/>
      <c r="AG53" s="79"/>
      <c r="AH53" s="79"/>
      <c r="AI53" s="79"/>
      <c r="AJ53" s="79"/>
      <c r="AK53" s="79"/>
      <c r="AL53" s="79"/>
      <c r="AM53" s="79"/>
      <c r="BA53" s="8">
        <f t="shared" si="6"/>
        <v>0</v>
      </c>
      <c r="BC53" s="1" t="str">
        <f>IF(AND(BA53=1,BB52=1,BC52=1),DATEDIF(N52,$BC$28,"Y"),"")</f>
        <v/>
      </c>
      <c r="BJ53" s="5"/>
      <c r="BK53" s="5"/>
    </row>
    <row r="54" spans="2:67" x14ac:dyDescent="0.2">
      <c r="B54" s="9"/>
      <c r="C54" s="10"/>
    </row>
    <row r="55" spans="2:67" ht="15" customHeight="1" x14ac:dyDescent="0.2">
      <c r="B55" s="11"/>
      <c r="C55" s="12"/>
      <c r="F55" s="80" t="s">
        <v>15</v>
      </c>
      <c r="G55" s="80"/>
      <c r="H55" s="80" t="s">
        <v>5</v>
      </c>
      <c r="I55" s="80"/>
      <c r="J55" s="80"/>
      <c r="K55" s="80"/>
      <c r="L55" s="80"/>
      <c r="M55" s="80"/>
      <c r="N55" s="80"/>
      <c r="Q55" s="80" t="s">
        <v>15</v>
      </c>
      <c r="R55" s="80"/>
      <c r="S55" s="80" t="s">
        <v>16</v>
      </c>
      <c r="T55" s="80"/>
      <c r="U55" s="80"/>
      <c r="V55" s="80"/>
      <c r="W55" s="80"/>
      <c r="X55" s="80"/>
      <c r="Y55" s="80"/>
      <c r="AA55" s="80" t="s">
        <v>15</v>
      </c>
      <c r="AB55" s="80"/>
      <c r="AC55" s="80" t="s">
        <v>17</v>
      </c>
      <c r="AD55" s="80"/>
      <c r="AE55" s="80"/>
      <c r="AF55" s="80"/>
      <c r="AG55" s="80"/>
      <c r="AH55" s="80"/>
      <c r="AI55" s="80"/>
      <c r="BJ55" s="1" t="s">
        <v>135</v>
      </c>
      <c r="BK55" s="1" t="s">
        <v>136</v>
      </c>
      <c r="BL55" s="1" t="s">
        <v>137</v>
      </c>
      <c r="BM55" s="1" t="s">
        <v>136</v>
      </c>
      <c r="BN55" s="1" t="s">
        <v>138</v>
      </c>
      <c r="BO55" s="1" t="s">
        <v>136</v>
      </c>
    </row>
    <row r="56" spans="2:67" x14ac:dyDescent="0.2">
      <c r="B56" s="11"/>
      <c r="C56" s="13"/>
      <c r="D56" s="14"/>
      <c r="E56" s="15"/>
      <c r="F56" s="85"/>
      <c r="G56" s="85"/>
      <c r="H56" s="123" t="str">
        <f>IF(ISNA(BK56),"不明です",BK56)</f>
        <v/>
      </c>
      <c r="I56" s="123"/>
      <c r="J56" s="123"/>
      <c r="K56" s="123"/>
      <c r="L56" s="123"/>
      <c r="M56" s="123"/>
      <c r="N56" s="123"/>
      <c r="Q56" s="85"/>
      <c r="R56" s="85"/>
      <c r="S56" s="123" t="str">
        <f>IF(ISNA(BM56),"不明です",BM56)</f>
        <v/>
      </c>
      <c r="T56" s="123"/>
      <c r="U56" s="123"/>
      <c r="V56" s="123"/>
      <c r="W56" s="123"/>
      <c r="X56" s="123"/>
      <c r="Y56" s="123"/>
      <c r="AA56" s="85"/>
      <c r="AB56" s="85"/>
      <c r="AC56" s="123" t="str">
        <f>IF(ISNA(BO56),"不明です",BO56)</f>
        <v/>
      </c>
      <c r="AD56" s="123"/>
      <c r="AE56" s="123"/>
      <c r="AF56" s="123"/>
      <c r="AG56" s="123"/>
      <c r="AH56" s="123"/>
      <c r="AI56" s="123"/>
      <c r="BJ56" s="1">
        <f>IF(F56="",0,F56)</f>
        <v>0</v>
      </c>
      <c r="BK56" s="1" t="str">
        <f>IF(BJ56=0,"",VLOOKUP(BJ56,$BJ$30:$BK$53,2,0))</f>
        <v/>
      </c>
      <c r="BL56" s="1">
        <f>IF(Q56="",0,Q56)</f>
        <v>0</v>
      </c>
      <c r="BM56" s="1" t="str">
        <f>IF(BL56=0,"",VLOOKUP(BL56,$BJ$30:$BK$53,2,0))</f>
        <v/>
      </c>
      <c r="BN56" s="1">
        <f>IF(AA56="",0,AA56)</f>
        <v>0</v>
      </c>
      <c r="BO56" s="1" t="str">
        <f>IF(BN56=0,"",VLOOKUP(BN56,$BJ$30:$BK$53,2,0))</f>
        <v/>
      </c>
    </row>
    <row r="57" spans="2:67" x14ac:dyDescent="0.2">
      <c r="C57" s="16"/>
      <c r="D57" s="16"/>
      <c r="E57" s="17"/>
      <c r="F57" s="85"/>
      <c r="G57" s="85"/>
      <c r="H57" s="123"/>
      <c r="I57" s="123"/>
      <c r="J57" s="123"/>
      <c r="K57" s="123"/>
      <c r="L57" s="123"/>
      <c r="M57" s="123"/>
      <c r="N57" s="123"/>
      <c r="Q57" s="85"/>
      <c r="R57" s="85"/>
      <c r="S57" s="123"/>
      <c r="T57" s="123"/>
      <c r="U57" s="123"/>
      <c r="V57" s="123"/>
      <c r="W57" s="123"/>
      <c r="X57" s="123"/>
      <c r="Y57" s="123"/>
      <c r="AA57" s="85"/>
      <c r="AB57" s="85"/>
      <c r="AC57" s="123"/>
      <c r="AD57" s="123"/>
      <c r="AE57" s="123"/>
      <c r="AF57" s="123"/>
      <c r="AG57" s="123"/>
      <c r="AH57" s="123"/>
      <c r="AI57" s="123"/>
    </row>
    <row r="58" spans="2:67" x14ac:dyDescent="0.2">
      <c r="F58" s="1" t="s">
        <v>114</v>
      </c>
    </row>
  </sheetData>
  <sheetProtection password="CC21" sheet="1" objects="1" scenarios="1"/>
  <mergeCells count="190">
    <mergeCell ref="AE23:AL23"/>
    <mergeCell ref="AD22:AM22"/>
    <mergeCell ref="K30:M31"/>
    <mergeCell ref="N30:R30"/>
    <mergeCell ref="N31:R31"/>
    <mergeCell ref="N28:R28"/>
    <mergeCell ref="N29:R29"/>
    <mergeCell ref="AC28:AF29"/>
    <mergeCell ref="D32:J32"/>
    <mergeCell ref="K32:M33"/>
    <mergeCell ref="N32:R32"/>
    <mergeCell ref="S32:U33"/>
    <mergeCell ref="V21:Y21"/>
    <mergeCell ref="V22:Y22"/>
    <mergeCell ref="V23:Y23"/>
    <mergeCell ref="V24:Y24"/>
    <mergeCell ref="V25:Y25"/>
    <mergeCell ref="B36:C37"/>
    <mergeCell ref="D36:J36"/>
    <mergeCell ref="K36:M37"/>
    <mergeCell ref="N36:R36"/>
    <mergeCell ref="B28:C29"/>
    <mergeCell ref="D28:J28"/>
    <mergeCell ref="D29:J29"/>
    <mergeCell ref="AC32:AF33"/>
    <mergeCell ref="D33:J33"/>
    <mergeCell ref="N33:R33"/>
    <mergeCell ref="B34:C35"/>
    <mergeCell ref="D34:J34"/>
    <mergeCell ref="K34:M35"/>
    <mergeCell ref="N34:R34"/>
    <mergeCell ref="S34:U35"/>
    <mergeCell ref="V28:AB29"/>
    <mergeCell ref="V30:AB31"/>
    <mergeCell ref="V32:AB33"/>
    <mergeCell ref="K28:M29"/>
    <mergeCell ref="S30:U31"/>
    <mergeCell ref="S28:U28"/>
    <mergeCell ref="S29:U29"/>
    <mergeCell ref="AC30:AF31"/>
    <mergeCell ref="B32:C33"/>
    <mergeCell ref="AC40:AF41"/>
    <mergeCell ref="D41:J41"/>
    <mergeCell ref="N41:R41"/>
    <mergeCell ref="V40:AB41"/>
    <mergeCell ref="AC36:AF37"/>
    <mergeCell ref="B30:C31"/>
    <mergeCell ref="D30:J30"/>
    <mergeCell ref="D31:J31"/>
    <mergeCell ref="D37:J37"/>
    <mergeCell ref="N37:R37"/>
    <mergeCell ref="B38:C39"/>
    <mergeCell ref="D38:J38"/>
    <mergeCell ref="K38:M39"/>
    <mergeCell ref="N38:R38"/>
    <mergeCell ref="S38:U39"/>
    <mergeCell ref="AC38:AF39"/>
    <mergeCell ref="D39:J39"/>
    <mergeCell ref="N39:R39"/>
    <mergeCell ref="V34:AB35"/>
    <mergeCell ref="V36:AB37"/>
    <mergeCell ref="V38:AB39"/>
    <mergeCell ref="AC34:AF35"/>
    <mergeCell ref="D35:J35"/>
    <mergeCell ref="N35:R35"/>
    <mergeCell ref="S36:U37"/>
    <mergeCell ref="AC42:AF43"/>
    <mergeCell ref="D43:J43"/>
    <mergeCell ref="N43:R43"/>
    <mergeCell ref="B44:C45"/>
    <mergeCell ref="D44:J44"/>
    <mergeCell ref="K44:M45"/>
    <mergeCell ref="N44:R44"/>
    <mergeCell ref="S44:U45"/>
    <mergeCell ref="AC44:AF45"/>
    <mergeCell ref="V42:AB43"/>
    <mergeCell ref="V44:AB45"/>
    <mergeCell ref="B42:C43"/>
    <mergeCell ref="D42:J42"/>
    <mergeCell ref="K42:M43"/>
    <mergeCell ref="N42:R42"/>
    <mergeCell ref="S42:U43"/>
    <mergeCell ref="D45:J45"/>
    <mergeCell ref="N45:R45"/>
    <mergeCell ref="B40:C41"/>
    <mergeCell ref="D40:J40"/>
    <mergeCell ref="K40:M41"/>
    <mergeCell ref="N40:R40"/>
    <mergeCell ref="S40:U41"/>
    <mergeCell ref="AC46:AF47"/>
    <mergeCell ref="D47:J47"/>
    <mergeCell ref="N47:R47"/>
    <mergeCell ref="B48:C49"/>
    <mergeCell ref="D48:J48"/>
    <mergeCell ref="K48:M49"/>
    <mergeCell ref="N48:R48"/>
    <mergeCell ref="S48:U49"/>
    <mergeCell ref="AC48:AF49"/>
    <mergeCell ref="D49:J49"/>
    <mergeCell ref="N49:R49"/>
    <mergeCell ref="V46:AB47"/>
    <mergeCell ref="V48:AB49"/>
    <mergeCell ref="B46:C47"/>
    <mergeCell ref="D46:J46"/>
    <mergeCell ref="K46:M47"/>
    <mergeCell ref="N46:R46"/>
    <mergeCell ref="S46:U47"/>
    <mergeCell ref="B50:C51"/>
    <mergeCell ref="D50:J50"/>
    <mergeCell ref="K50:M51"/>
    <mergeCell ref="N50:R50"/>
    <mergeCell ref="S50:U51"/>
    <mergeCell ref="AC50:AF51"/>
    <mergeCell ref="D51:J51"/>
    <mergeCell ref="N51:R51"/>
    <mergeCell ref="V50:AB51"/>
    <mergeCell ref="AC52:AF53"/>
    <mergeCell ref="AA56:AB57"/>
    <mergeCell ref="AC56:AI57"/>
    <mergeCell ref="Q55:R55"/>
    <mergeCell ref="S55:Y55"/>
    <mergeCell ref="AA55:AB55"/>
    <mergeCell ref="AC55:AI55"/>
    <mergeCell ref="D53:J53"/>
    <mergeCell ref="N53:R53"/>
    <mergeCell ref="F56:G57"/>
    <mergeCell ref="H56:N57"/>
    <mergeCell ref="F55:G55"/>
    <mergeCell ref="Q56:R57"/>
    <mergeCell ref="S56:Y57"/>
    <mergeCell ref="H55:N55"/>
    <mergeCell ref="V52:AB53"/>
    <mergeCell ref="B6:H6"/>
    <mergeCell ref="B7:H7"/>
    <mergeCell ref="B8:H8"/>
    <mergeCell ref="B9:H9"/>
    <mergeCell ref="N8:AM8"/>
    <mergeCell ref="I6:V6"/>
    <mergeCell ref="W6:Z6"/>
    <mergeCell ref="AA6:AC6"/>
    <mergeCell ref="AI6:AM6"/>
    <mergeCell ref="O9:R9"/>
    <mergeCell ref="B1:AM1"/>
    <mergeCell ref="B2:AM2"/>
    <mergeCell ref="B13:AM15"/>
    <mergeCell ref="N22:R22"/>
    <mergeCell ref="N23:R23"/>
    <mergeCell ref="N24:R24"/>
    <mergeCell ref="N25:R25"/>
    <mergeCell ref="Z21:AC21"/>
    <mergeCell ref="N21:R21"/>
    <mergeCell ref="Z22:AC22"/>
    <mergeCell ref="Z23:AC23"/>
    <mergeCell ref="Z24:AC24"/>
    <mergeCell ref="Z25:AC25"/>
    <mergeCell ref="B21:F21"/>
    <mergeCell ref="B22:F22"/>
    <mergeCell ref="B23:F23"/>
    <mergeCell ref="B24:F24"/>
    <mergeCell ref="B25:F25"/>
    <mergeCell ref="G22:M22"/>
    <mergeCell ref="AD6:AH6"/>
    <mergeCell ref="I7:AM7"/>
    <mergeCell ref="I9:N9"/>
    <mergeCell ref="V9:AM9"/>
    <mergeCell ref="J8:M8"/>
    <mergeCell ref="AG46:AM47"/>
    <mergeCell ref="AG48:AM49"/>
    <mergeCell ref="AG50:AM51"/>
    <mergeCell ref="AG52:AM53"/>
    <mergeCell ref="B18:F18"/>
    <mergeCell ref="G18:M18"/>
    <mergeCell ref="AG28:AM29"/>
    <mergeCell ref="AG30:AM31"/>
    <mergeCell ref="AG32:AM33"/>
    <mergeCell ref="AG34:AM35"/>
    <mergeCell ref="AG36:AM37"/>
    <mergeCell ref="AG38:AM39"/>
    <mergeCell ref="AG40:AM41"/>
    <mergeCell ref="AG42:AM43"/>
    <mergeCell ref="AG44:AM45"/>
    <mergeCell ref="G23:M23"/>
    <mergeCell ref="G24:M24"/>
    <mergeCell ref="G25:M25"/>
    <mergeCell ref="G21:M21"/>
    <mergeCell ref="B52:C53"/>
    <mergeCell ref="D52:J52"/>
    <mergeCell ref="K52:M53"/>
    <mergeCell ref="N52:R52"/>
    <mergeCell ref="S52:U53"/>
  </mergeCells>
  <phoneticPr fontId="1"/>
  <conditionalFormatting sqref="I6:V6 AA6:AC6 AI6:AM6 I7:AM7 J8:AM8 V9:AM9">
    <cfRule type="cellIs" dxfId="14" priority="12" stopIfTrue="1" operator="notEqual">
      <formula>"（必須）"</formula>
    </cfRule>
  </conditionalFormatting>
  <conditionalFormatting sqref="I6:V6 AA6:AC6 AI6:AM6 I7:AM7 J8:AM8 V9:AM9">
    <cfRule type="cellIs" dxfId="13" priority="11" stopIfTrue="1" operator="equal">
      <formula>""</formula>
    </cfRule>
  </conditionalFormatting>
  <conditionalFormatting sqref="B13:AM15">
    <cfRule type="cellIs" dxfId="12" priority="9" stopIfTrue="1" operator="equal">
      <formula>""</formula>
    </cfRule>
    <cfRule type="cellIs" dxfId="11" priority="10" stopIfTrue="1" operator="notEqual">
      <formula>"（必須）"</formula>
    </cfRule>
  </conditionalFormatting>
  <conditionalFormatting sqref="H56:N57">
    <cfRule type="cellIs" dxfId="10" priority="5" stopIfTrue="1" operator="equal">
      <formula>"不明です"</formula>
    </cfRule>
    <cfRule type="expression" dxfId="9" priority="8" stopIfTrue="1">
      <formula>AND($H$56&lt;&gt;"",OR($H$56=$S$56,$H$56=$AC$56))</formula>
    </cfRule>
  </conditionalFormatting>
  <conditionalFormatting sqref="S56:Y57">
    <cfRule type="cellIs" dxfId="8" priority="4" stopIfTrue="1" operator="equal">
      <formula>"不明です"</formula>
    </cfRule>
    <cfRule type="expression" dxfId="7" priority="7" stopIfTrue="1">
      <formula>AND($S$56&lt;&gt;"",OR($S$56=$H$56,$S$56=$AC$56))</formula>
    </cfRule>
  </conditionalFormatting>
  <conditionalFormatting sqref="AC56:AI57">
    <cfRule type="cellIs" dxfId="6" priority="2" stopIfTrue="1" operator="equal">
      <formula>"不明です"</formula>
    </cfRule>
    <cfRule type="expression" dxfId="5" priority="6" stopIfTrue="1">
      <formula>AND($AC$56&lt;&gt;"",OR($AC$56=$H$56,$AC$56=$S$56))</formula>
    </cfRule>
  </conditionalFormatting>
  <conditionalFormatting sqref="I9:N9">
    <cfRule type="cellIs" dxfId="4" priority="1" operator="notEqual">
      <formula>""</formula>
    </cfRule>
  </conditionalFormatting>
  <dataValidations count="8">
    <dataValidation imeMode="off" allowBlank="1" showInputMessage="1" showErrorMessage="1" sqref="J8:M8 S30:U53 B30:C53 K30:M53 V9:AM9 I9:N9 AC30:AF53" xr:uid="{00000000-0002-0000-0300-000000000000}"/>
    <dataValidation imeMode="on" allowBlank="1" showInputMessage="1" showErrorMessage="1" sqref="D30:J53 I6:V6 I7:AM7 N8:AM8 B13:AM15 G22:M25 AG30:AM53" xr:uid="{00000000-0002-0000-0300-000001000000}"/>
    <dataValidation type="list" allowBlank="1" showInputMessage="1" showErrorMessage="1" sqref="AA6:AC6" xr:uid="{00000000-0002-0000-0300-000002000000}">
      <formula1>INDIRECT("チーム区分")</formula1>
    </dataValidation>
    <dataValidation type="list" allowBlank="1" showInputMessage="1" showErrorMessage="1" sqref="AI6:AM6" xr:uid="{00000000-0002-0000-0300-000003000000}">
      <formula1>INDIRECT("県名")</formula1>
    </dataValidation>
    <dataValidation type="date" imeMode="off" operator="lessThan" allowBlank="1" showInputMessage="1" showErrorMessage="1" sqref="N30:R30 N52:R52 N32:R32 N36:R36 N38:R38 N40:R40 N42:R42 N44:R44 N46:R46 N48:R48 N50:R50 N34:R34" xr:uid="{00000000-0002-0000-0300-000004000000}">
      <formula1>42979</formula1>
    </dataValidation>
    <dataValidation type="list" allowBlank="1" showInputMessage="1" showErrorMessage="1" sqref="N22:O25" xr:uid="{00000000-0002-0000-0300-000005000000}">
      <formula1>INDIRECT(BB22)</formula1>
    </dataValidation>
    <dataValidation type="list" allowBlank="1" showInputMessage="1" showErrorMessage="1" sqref="P22:R25" xr:uid="{00000000-0002-0000-0300-000006000000}">
      <formula1>INDIRECT(BE22)</formula1>
    </dataValidation>
    <dataValidation type="whole" imeMode="off" allowBlank="1" showInputMessage="1" showErrorMessage="1" sqref="F56:G57 Q56:R57 AA56:AB57" xr:uid="{00000000-0002-0000-0300-000007000000}">
      <formula1>1</formula1>
      <formula2>12</formula2>
    </dataValidation>
  </dataValidations>
  <printOptions horizontalCentered="1"/>
  <pageMargins left="0.39370078740157483" right="0.19685039370078741" top="0.39370078740157483" bottom="0.19685039370078741" header="0.31496062992125984" footer="0.31496062992125984"/>
  <pageSetup paperSize="9" orientation="portrait" horizontalDpi="1200" verticalDpi="1200" r:id="rId1"/>
  <ignoredErrors>
    <ignoredError sqref="Z22:Z25" unlockedFormula="1"/>
    <ignoredError sqref="BL56 BN56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AM58"/>
  <sheetViews>
    <sheetView showGridLines="0" showRowColHeaders="0" zoomScaleNormal="100" zoomScaleSheetLayoutView="100" workbookViewId="0">
      <selection activeCell="I6" sqref="I6:V6"/>
    </sheetView>
  </sheetViews>
  <sheetFormatPr defaultColWidth="2.6328125" defaultRowHeight="13" x14ac:dyDescent="0.2"/>
  <cols>
    <col min="1" max="1" width="3.6328125" style="21" customWidth="1"/>
    <col min="2" max="14" width="2.6328125" style="21"/>
    <col min="15" max="18" width="3.08984375" style="21" customWidth="1"/>
    <col min="19" max="21" width="0" style="21" hidden="1" customWidth="1"/>
    <col min="22" max="25" width="4" style="21" customWidth="1"/>
    <col min="26" max="16384" width="2.6328125" style="21"/>
  </cols>
  <sheetData>
    <row r="1" spans="2:39" ht="28.5" x14ac:dyDescent="0.2">
      <c r="B1" s="188" t="s">
        <v>215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</row>
    <row r="2" spans="2:39" ht="25.5" x14ac:dyDescent="0.2">
      <c r="B2" s="189" t="s">
        <v>18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</row>
    <row r="3" spans="2:39" ht="1" customHeight="1" x14ac:dyDescent="0.2">
      <c r="B3" s="21" t="s">
        <v>19</v>
      </c>
    </row>
    <row r="4" spans="2:39" ht="1" customHeight="1" x14ac:dyDescent="0.2"/>
    <row r="5" spans="2:39" x14ac:dyDescent="0.2">
      <c r="B5" s="21" t="s">
        <v>157</v>
      </c>
    </row>
    <row r="6" spans="2:39" ht="18" customHeight="1" x14ac:dyDescent="0.2">
      <c r="B6" s="178" t="s">
        <v>0</v>
      </c>
      <c r="C6" s="178"/>
      <c r="D6" s="178"/>
      <c r="E6" s="178"/>
      <c r="F6" s="178"/>
      <c r="G6" s="178"/>
      <c r="H6" s="178"/>
      <c r="I6" s="179" t="s">
        <v>139</v>
      </c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90" t="s">
        <v>28</v>
      </c>
      <c r="X6" s="190"/>
      <c r="Y6" s="190"/>
      <c r="Z6" s="190"/>
      <c r="AA6" s="191" t="s">
        <v>29</v>
      </c>
      <c r="AB6" s="191"/>
      <c r="AC6" s="191"/>
      <c r="AD6" s="192" t="s">
        <v>27</v>
      </c>
      <c r="AE6" s="193"/>
      <c r="AF6" s="193"/>
      <c r="AG6" s="193"/>
      <c r="AH6" s="194"/>
      <c r="AI6" s="191" t="s">
        <v>65</v>
      </c>
      <c r="AJ6" s="191"/>
      <c r="AK6" s="191"/>
      <c r="AL6" s="191"/>
      <c r="AM6" s="191"/>
    </row>
    <row r="7" spans="2:39" ht="18" customHeight="1" x14ac:dyDescent="0.2">
      <c r="B7" s="178" t="s">
        <v>40</v>
      </c>
      <c r="C7" s="178"/>
      <c r="D7" s="178"/>
      <c r="E7" s="178"/>
      <c r="F7" s="178"/>
      <c r="G7" s="178"/>
      <c r="H7" s="178"/>
      <c r="I7" s="179" t="s">
        <v>140</v>
      </c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</row>
    <row r="8" spans="2:39" ht="18" customHeight="1" x14ac:dyDescent="0.2">
      <c r="B8" s="178" t="s">
        <v>20</v>
      </c>
      <c r="C8" s="178"/>
      <c r="D8" s="178"/>
      <c r="E8" s="178"/>
      <c r="F8" s="178"/>
      <c r="G8" s="178"/>
      <c r="H8" s="178"/>
      <c r="I8" s="22" t="s">
        <v>32</v>
      </c>
      <c r="J8" s="180" t="s">
        <v>141</v>
      </c>
      <c r="K8" s="181"/>
      <c r="L8" s="181"/>
      <c r="M8" s="181"/>
      <c r="N8" s="182" t="s">
        <v>142</v>
      </c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3"/>
    </row>
    <row r="9" spans="2:39" ht="18" customHeight="1" x14ac:dyDescent="0.2">
      <c r="B9" s="178" t="s">
        <v>33</v>
      </c>
      <c r="C9" s="178"/>
      <c r="D9" s="178"/>
      <c r="E9" s="178"/>
      <c r="F9" s="178"/>
      <c r="G9" s="178"/>
      <c r="H9" s="178"/>
      <c r="I9" s="184"/>
      <c r="J9" s="184"/>
      <c r="K9" s="184"/>
      <c r="L9" s="184"/>
      <c r="M9" s="184"/>
      <c r="N9" s="184"/>
      <c r="O9" s="56" t="s">
        <v>34</v>
      </c>
      <c r="P9" s="57"/>
      <c r="Q9" s="57"/>
      <c r="R9" s="57"/>
      <c r="S9" s="57"/>
      <c r="T9" s="57"/>
      <c r="U9" s="58"/>
      <c r="V9" s="185" t="s">
        <v>143</v>
      </c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</row>
    <row r="10" spans="2:39" x14ac:dyDescent="0.2">
      <c r="V10" s="21" t="s">
        <v>35</v>
      </c>
    </row>
    <row r="12" spans="2:39" x14ac:dyDescent="0.2">
      <c r="B12" s="21" t="s">
        <v>107</v>
      </c>
    </row>
    <row r="13" spans="2:39" x14ac:dyDescent="0.2">
      <c r="B13" s="195" t="s">
        <v>144</v>
      </c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7"/>
    </row>
    <row r="14" spans="2:39" x14ac:dyDescent="0.2">
      <c r="B14" s="198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99"/>
      <c r="AM14" s="200"/>
    </row>
    <row r="15" spans="2:39" x14ac:dyDescent="0.2">
      <c r="B15" s="201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3"/>
    </row>
    <row r="17" spans="2:39" x14ac:dyDescent="0.2">
      <c r="B17" s="21" t="s">
        <v>41</v>
      </c>
    </row>
    <row r="18" spans="2:39" ht="24.75" customHeight="1" x14ac:dyDescent="0.2">
      <c r="B18" s="150" t="s">
        <v>42</v>
      </c>
      <c r="C18" s="150"/>
      <c r="D18" s="150"/>
      <c r="E18" s="150"/>
      <c r="F18" s="150"/>
      <c r="G18" s="175" t="s">
        <v>165</v>
      </c>
      <c r="H18" s="176"/>
      <c r="I18" s="176"/>
      <c r="J18" s="176"/>
      <c r="K18" s="176"/>
      <c r="L18" s="176"/>
      <c r="M18" s="177"/>
    </row>
    <row r="20" spans="2:39" x14ac:dyDescent="0.2">
      <c r="B20" s="21" t="s">
        <v>158</v>
      </c>
    </row>
    <row r="21" spans="2:39" ht="15" customHeight="1" x14ac:dyDescent="0.2">
      <c r="B21" s="150" t="s">
        <v>37</v>
      </c>
      <c r="C21" s="150"/>
      <c r="D21" s="150"/>
      <c r="E21" s="150"/>
      <c r="F21" s="150"/>
      <c r="G21" s="150" t="s">
        <v>25</v>
      </c>
      <c r="H21" s="150"/>
      <c r="I21" s="150"/>
      <c r="J21" s="150"/>
      <c r="K21" s="150"/>
      <c r="L21" s="150"/>
      <c r="M21" s="150"/>
      <c r="N21" s="150" t="s">
        <v>43</v>
      </c>
      <c r="O21" s="150"/>
      <c r="P21" s="150"/>
      <c r="Q21" s="150"/>
      <c r="R21" s="150"/>
      <c r="S21" s="54"/>
      <c r="T21" s="55"/>
      <c r="U21" s="55"/>
      <c r="V21" s="186" t="s">
        <v>26</v>
      </c>
      <c r="W21" s="186"/>
      <c r="X21" s="186"/>
      <c r="Y21" s="187"/>
      <c r="Z21" s="150" t="s">
        <v>6</v>
      </c>
      <c r="AA21" s="150"/>
      <c r="AB21" s="150"/>
      <c r="AC21" s="150"/>
    </row>
    <row r="22" spans="2:39" ht="18" customHeight="1" x14ac:dyDescent="0.2">
      <c r="B22" s="150" t="s">
        <v>21</v>
      </c>
      <c r="C22" s="150"/>
      <c r="D22" s="150"/>
      <c r="E22" s="150"/>
      <c r="F22" s="150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50"/>
      <c r="T22" s="51"/>
      <c r="U22" s="51"/>
      <c r="V22" s="145" t="s">
        <v>12</v>
      </c>
      <c r="W22" s="145"/>
      <c r="X22" s="145"/>
      <c r="Y22" s="146"/>
      <c r="Z22" s="171"/>
      <c r="AA22" s="171"/>
      <c r="AB22" s="171"/>
      <c r="AC22" s="171"/>
      <c r="AD22" s="173"/>
      <c r="AE22" s="174"/>
      <c r="AF22" s="174"/>
      <c r="AG22" s="174"/>
      <c r="AH22" s="174"/>
      <c r="AI22" s="174"/>
      <c r="AJ22" s="174"/>
      <c r="AK22" s="174"/>
      <c r="AL22" s="174"/>
      <c r="AM22" s="174"/>
    </row>
    <row r="23" spans="2:39" ht="18" customHeight="1" x14ac:dyDescent="0.2">
      <c r="B23" s="150" t="s">
        <v>22</v>
      </c>
      <c r="C23" s="150"/>
      <c r="D23" s="150"/>
      <c r="E23" s="150"/>
      <c r="F23" s="150"/>
      <c r="G23" s="152" t="s">
        <v>146</v>
      </c>
      <c r="H23" s="152"/>
      <c r="I23" s="152"/>
      <c r="J23" s="152"/>
      <c r="K23" s="152"/>
      <c r="L23" s="152"/>
      <c r="M23" s="152"/>
      <c r="N23" s="152" t="s">
        <v>46</v>
      </c>
      <c r="O23" s="152"/>
      <c r="P23" s="152"/>
      <c r="Q23" s="152"/>
      <c r="R23" s="152"/>
      <c r="S23" s="50"/>
      <c r="T23" s="51"/>
      <c r="U23" s="51"/>
      <c r="V23" s="145" t="s">
        <v>12</v>
      </c>
      <c r="W23" s="145"/>
      <c r="X23" s="145"/>
      <c r="Y23" s="146"/>
      <c r="Z23" s="171" t="s">
        <v>162</v>
      </c>
      <c r="AA23" s="171"/>
      <c r="AB23" s="171"/>
      <c r="AC23" s="171"/>
      <c r="AE23" s="172"/>
      <c r="AF23" s="172"/>
      <c r="AG23" s="172"/>
      <c r="AH23" s="172"/>
      <c r="AI23" s="172"/>
      <c r="AJ23" s="172"/>
      <c r="AK23" s="172"/>
      <c r="AL23" s="172"/>
    </row>
    <row r="24" spans="2:39" ht="18" customHeight="1" x14ac:dyDescent="0.2">
      <c r="B24" s="150" t="s">
        <v>23</v>
      </c>
      <c r="C24" s="150"/>
      <c r="D24" s="150"/>
      <c r="E24" s="150"/>
      <c r="F24" s="150"/>
      <c r="G24" s="152" t="s">
        <v>145</v>
      </c>
      <c r="H24" s="152"/>
      <c r="I24" s="152"/>
      <c r="J24" s="152"/>
      <c r="K24" s="152"/>
      <c r="L24" s="152"/>
      <c r="M24" s="152"/>
      <c r="N24" s="152" t="s">
        <v>147</v>
      </c>
      <c r="O24" s="152"/>
      <c r="P24" s="152"/>
      <c r="Q24" s="152"/>
      <c r="R24" s="152"/>
      <c r="S24" s="50"/>
      <c r="T24" s="51"/>
      <c r="U24" s="51"/>
      <c r="V24" s="145" t="s">
        <v>12</v>
      </c>
      <c r="W24" s="145"/>
      <c r="X24" s="145"/>
      <c r="Y24" s="146"/>
      <c r="Z24" s="171" t="s">
        <v>163</v>
      </c>
      <c r="AA24" s="171"/>
      <c r="AB24" s="171"/>
      <c r="AC24" s="171"/>
    </row>
    <row r="25" spans="2:39" ht="18" customHeight="1" x14ac:dyDescent="0.2">
      <c r="B25" s="150" t="s">
        <v>24</v>
      </c>
      <c r="C25" s="150"/>
      <c r="D25" s="150"/>
      <c r="E25" s="150"/>
      <c r="F25" s="150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50"/>
      <c r="T25" s="51"/>
      <c r="U25" s="51"/>
      <c r="V25" s="145" t="s">
        <v>12</v>
      </c>
      <c r="W25" s="145"/>
      <c r="X25" s="145"/>
      <c r="Y25" s="146"/>
      <c r="Z25" s="171"/>
      <c r="AA25" s="171"/>
      <c r="AB25" s="171"/>
      <c r="AC25" s="171"/>
    </row>
    <row r="27" spans="2:39" x14ac:dyDescent="0.2">
      <c r="B27" s="21" t="s">
        <v>38</v>
      </c>
      <c r="V27" s="18" t="s">
        <v>211</v>
      </c>
    </row>
    <row r="28" spans="2:39" ht="15" customHeight="1" x14ac:dyDescent="0.2">
      <c r="B28" s="150" t="s">
        <v>13</v>
      </c>
      <c r="C28" s="150"/>
      <c r="D28" s="163" t="s">
        <v>2</v>
      </c>
      <c r="E28" s="163"/>
      <c r="F28" s="163"/>
      <c r="G28" s="163"/>
      <c r="H28" s="163"/>
      <c r="I28" s="163"/>
      <c r="J28" s="163"/>
      <c r="K28" s="150" t="s">
        <v>7</v>
      </c>
      <c r="L28" s="150"/>
      <c r="M28" s="150"/>
      <c r="N28" s="164" t="s">
        <v>3</v>
      </c>
      <c r="O28" s="164"/>
      <c r="P28" s="164"/>
      <c r="Q28" s="164"/>
      <c r="R28" s="164"/>
      <c r="S28" s="164" t="s">
        <v>4</v>
      </c>
      <c r="T28" s="164"/>
      <c r="U28" s="164"/>
      <c r="V28" s="165" t="s">
        <v>26</v>
      </c>
      <c r="W28" s="166"/>
      <c r="X28" s="166"/>
      <c r="Y28" s="166"/>
      <c r="Z28" s="166"/>
      <c r="AA28" s="166"/>
      <c r="AB28" s="167"/>
      <c r="AC28" s="150" t="s">
        <v>6</v>
      </c>
      <c r="AD28" s="150"/>
      <c r="AE28" s="150"/>
      <c r="AF28" s="150"/>
      <c r="AG28" s="160" t="s">
        <v>47</v>
      </c>
      <c r="AH28" s="150"/>
      <c r="AI28" s="150"/>
      <c r="AJ28" s="150"/>
      <c r="AK28" s="150"/>
      <c r="AL28" s="150"/>
      <c r="AM28" s="150"/>
    </row>
    <row r="29" spans="2:39" ht="15" customHeight="1" x14ac:dyDescent="0.2">
      <c r="B29" s="150"/>
      <c r="C29" s="150"/>
      <c r="D29" s="161" t="s">
        <v>1</v>
      </c>
      <c r="E29" s="161"/>
      <c r="F29" s="161"/>
      <c r="G29" s="161"/>
      <c r="H29" s="161"/>
      <c r="I29" s="161"/>
      <c r="J29" s="161"/>
      <c r="K29" s="150"/>
      <c r="L29" s="150"/>
      <c r="M29" s="150"/>
      <c r="N29" s="162" t="s">
        <v>8</v>
      </c>
      <c r="O29" s="162"/>
      <c r="P29" s="162"/>
      <c r="Q29" s="162"/>
      <c r="R29" s="162"/>
      <c r="S29" s="162" t="s">
        <v>9</v>
      </c>
      <c r="T29" s="162"/>
      <c r="U29" s="162"/>
      <c r="V29" s="168"/>
      <c r="W29" s="169"/>
      <c r="X29" s="169"/>
      <c r="Y29" s="169"/>
      <c r="Z29" s="169"/>
      <c r="AA29" s="169"/>
      <c r="AB29" s="17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</row>
    <row r="30" spans="2:39" ht="15" customHeight="1" x14ac:dyDescent="0.2">
      <c r="B30" s="150">
        <v>1</v>
      </c>
      <c r="C30" s="150"/>
      <c r="D30" s="151" t="s">
        <v>150</v>
      </c>
      <c r="E30" s="151"/>
      <c r="F30" s="151"/>
      <c r="G30" s="151"/>
      <c r="H30" s="151"/>
      <c r="I30" s="151"/>
      <c r="J30" s="151"/>
      <c r="K30" s="152">
        <v>10</v>
      </c>
      <c r="L30" s="152"/>
      <c r="M30" s="152"/>
      <c r="N30" s="153">
        <v>23865</v>
      </c>
      <c r="O30" s="153"/>
      <c r="P30" s="153"/>
      <c r="Q30" s="153"/>
      <c r="R30" s="153"/>
      <c r="S30" s="152">
        <v>175</v>
      </c>
      <c r="T30" s="152"/>
      <c r="U30" s="152"/>
      <c r="V30" s="126" t="s">
        <v>12</v>
      </c>
      <c r="W30" s="127"/>
      <c r="X30" s="127"/>
      <c r="Y30" s="127"/>
      <c r="Z30" s="127"/>
      <c r="AA30" s="127"/>
      <c r="AB30" s="128"/>
      <c r="AC30" s="155" t="s">
        <v>163</v>
      </c>
      <c r="AD30" s="155"/>
      <c r="AE30" s="155"/>
      <c r="AF30" s="155"/>
      <c r="AG30" s="156"/>
      <c r="AH30" s="157"/>
      <c r="AI30" s="157"/>
      <c r="AJ30" s="157"/>
      <c r="AK30" s="157"/>
      <c r="AL30" s="157"/>
      <c r="AM30" s="157"/>
    </row>
    <row r="31" spans="2:39" ht="15" customHeight="1" x14ac:dyDescent="0.2">
      <c r="B31" s="150"/>
      <c r="C31" s="150"/>
      <c r="D31" s="158" t="s">
        <v>149</v>
      </c>
      <c r="E31" s="158"/>
      <c r="F31" s="158"/>
      <c r="G31" s="158"/>
      <c r="H31" s="158"/>
      <c r="I31" s="158"/>
      <c r="J31" s="158"/>
      <c r="K31" s="152"/>
      <c r="L31" s="152"/>
      <c r="M31" s="152"/>
      <c r="N31" s="159" t="s">
        <v>212</v>
      </c>
      <c r="O31" s="159"/>
      <c r="P31" s="159"/>
      <c r="Q31" s="159"/>
      <c r="R31" s="159"/>
      <c r="S31" s="152"/>
      <c r="T31" s="152"/>
      <c r="U31" s="152"/>
      <c r="V31" s="129"/>
      <c r="W31" s="130"/>
      <c r="X31" s="130"/>
      <c r="Y31" s="130"/>
      <c r="Z31" s="130"/>
      <c r="AA31" s="130"/>
      <c r="AB31" s="131"/>
      <c r="AC31" s="155"/>
      <c r="AD31" s="155"/>
      <c r="AE31" s="155"/>
      <c r="AF31" s="155"/>
      <c r="AG31" s="157"/>
      <c r="AH31" s="157"/>
      <c r="AI31" s="157"/>
      <c r="AJ31" s="157"/>
      <c r="AK31" s="157"/>
      <c r="AL31" s="157"/>
      <c r="AM31" s="157"/>
    </row>
    <row r="32" spans="2:39" ht="15" customHeight="1" x14ac:dyDescent="0.2">
      <c r="B32" s="150">
        <v>2</v>
      </c>
      <c r="C32" s="150"/>
      <c r="D32" s="151" t="s">
        <v>148</v>
      </c>
      <c r="E32" s="151"/>
      <c r="F32" s="151"/>
      <c r="G32" s="151"/>
      <c r="H32" s="151"/>
      <c r="I32" s="151"/>
      <c r="J32" s="151"/>
      <c r="K32" s="152">
        <v>15</v>
      </c>
      <c r="L32" s="152"/>
      <c r="M32" s="152"/>
      <c r="N32" s="153">
        <v>22179</v>
      </c>
      <c r="O32" s="153"/>
      <c r="P32" s="153"/>
      <c r="Q32" s="153"/>
      <c r="R32" s="153"/>
      <c r="S32" s="152">
        <v>178</v>
      </c>
      <c r="T32" s="152"/>
      <c r="U32" s="152"/>
      <c r="V32" s="126" t="s">
        <v>12</v>
      </c>
      <c r="W32" s="127"/>
      <c r="X32" s="127"/>
      <c r="Y32" s="127"/>
      <c r="Z32" s="127"/>
      <c r="AA32" s="127"/>
      <c r="AB32" s="128"/>
      <c r="AC32" s="155" t="s">
        <v>164</v>
      </c>
      <c r="AD32" s="155"/>
      <c r="AE32" s="155"/>
      <c r="AF32" s="155"/>
      <c r="AG32" s="156" t="s">
        <v>151</v>
      </c>
      <c r="AH32" s="157"/>
      <c r="AI32" s="157"/>
      <c r="AJ32" s="157"/>
      <c r="AK32" s="157"/>
      <c r="AL32" s="157"/>
      <c r="AM32" s="157"/>
    </row>
    <row r="33" spans="2:39" ht="15" customHeight="1" x14ac:dyDescent="0.2">
      <c r="B33" s="150"/>
      <c r="C33" s="150"/>
      <c r="D33" s="158" t="s">
        <v>159</v>
      </c>
      <c r="E33" s="158"/>
      <c r="F33" s="158"/>
      <c r="G33" s="158"/>
      <c r="H33" s="158"/>
      <c r="I33" s="158"/>
      <c r="J33" s="158"/>
      <c r="K33" s="152"/>
      <c r="L33" s="152"/>
      <c r="M33" s="152"/>
      <c r="N33" s="159" t="s">
        <v>213</v>
      </c>
      <c r="O33" s="159"/>
      <c r="P33" s="159"/>
      <c r="Q33" s="159"/>
      <c r="R33" s="159"/>
      <c r="S33" s="152"/>
      <c r="T33" s="152"/>
      <c r="U33" s="152"/>
      <c r="V33" s="129"/>
      <c r="W33" s="130"/>
      <c r="X33" s="130"/>
      <c r="Y33" s="130"/>
      <c r="Z33" s="130"/>
      <c r="AA33" s="130"/>
      <c r="AB33" s="131"/>
      <c r="AC33" s="155"/>
      <c r="AD33" s="155"/>
      <c r="AE33" s="155"/>
      <c r="AF33" s="155"/>
      <c r="AG33" s="157"/>
      <c r="AH33" s="157"/>
      <c r="AI33" s="157"/>
      <c r="AJ33" s="157"/>
      <c r="AK33" s="157"/>
      <c r="AL33" s="157"/>
      <c r="AM33" s="157"/>
    </row>
    <row r="34" spans="2:39" ht="15" customHeight="1" x14ac:dyDescent="0.2">
      <c r="B34" s="150">
        <v>3</v>
      </c>
      <c r="C34" s="150"/>
      <c r="D34" s="151"/>
      <c r="E34" s="151"/>
      <c r="F34" s="151"/>
      <c r="G34" s="151"/>
      <c r="H34" s="151"/>
      <c r="I34" s="151"/>
      <c r="J34" s="151"/>
      <c r="K34" s="152"/>
      <c r="L34" s="152"/>
      <c r="M34" s="152"/>
      <c r="N34" s="153"/>
      <c r="O34" s="153"/>
      <c r="P34" s="153"/>
      <c r="Q34" s="153"/>
      <c r="R34" s="153"/>
      <c r="S34" s="152"/>
      <c r="T34" s="152"/>
      <c r="U34" s="152"/>
      <c r="V34" s="126" t="s">
        <v>12</v>
      </c>
      <c r="W34" s="127"/>
      <c r="X34" s="127"/>
      <c r="Y34" s="127"/>
      <c r="Z34" s="127"/>
      <c r="AA34" s="127"/>
      <c r="AB34" s="128"/>
      <c r="AC34" s="155"/>
      <c r="AD34" s="155"/>
      <c r="AE34" s="155"/>
      <c r="AF34" s="155"/>
      <c r="AG34" s="156"/>
      <c r="AH34" s="157"/>
      <c r="AI34" s="157"/>
      <c r="AJ34" s="157"/>
      <c r="AK34" s="157"/>
      <c r="AL34" s="157"/>
      <c r="AM34" s="157"/>
    </row>
    <row r="35" spans="2:39" ht="15" customHeight="1" x14ac:dyDescent="0.2">
      <c r="B35" s="150"/>
      <c r="C35" s="150"/>
      <c r="D35" s="158"/>
      <c r="E35" s="158"/>
      <c r="F35" s="158"/>
      <c r="G35" s="158"/>
      <c r="H35" s="158"/>
      <c r="I35" s="158"/>
      <c r="J35" s="158"/>
      <c r="K35" s="152"/>
      <c r="L35" s="152"/>
      <c r="M35" s="152"/>
      <c r="N35" s="159"/>
      <c r="O35" s="159"/>
      <c r="P35" s="159"/>
      <c r="Q35" s="159"/>
      <c r="R35" s="159"/>
      <c r="S35" s="152"/>
      <c r="T35" s="152"/>
      <c r="U35" s="152"/>
      <c r="V35" s="129"/>
      <c r="W35" s="130"/>
      <c r="X35" s="130"/>
      <c r="Y35" s="130"/>
      <c r="Z35" s="130"/>
      <c r="AA35" s="130"/>
      <c r="AB35" s="131"/>
      <c r="AC35" s="155"/>
      <c r="AD35" s="155"/>
      <c r="AE35" s="155"/>
      <c r="AF35" s="155"/>
      <c r="AG35" s="157"/>
      <c r="AH35" s="157"/>
      <c r="AI35" s="157"/>
      <c r="AJ35" s="157"/>
      <c r="AK35" s="157"/>
      <c r="AL35" s="157"/>
      <c r="AM35" s="157"/>
    </row>
    <row r="36" spans="2:39" ht="15" customHeight="1" x14ac:dyDescent="0.2">
      <c r="B36" s="150">
        <v>4</v>
      </c>
      <c r="C36" s="150"/>
      <c r="D36" s="151" t="s">
        <v>153</v>
      </c>
      <c r="E36" s="151"/>
      <c r="F36" s="151"/>
      <c r="G36" s="151"/>
      <c r="H36" s="151"/>
      <c r="I36" s="151"/>
      <c r="J36" s="151"/>
      <c r="K36" s="152">
        <v>3</v>
      </c>
      <c r="L36" s="152"/>
      <c r="M36" s="152"/>
      <c r="N36" s="153">
        <v>28105</v>
      </c>
      <c r="O36" s="153"/>
      <c r="P36" s="153"/>
      <c r="Q36" s="153"/>
      <c r="R36" s="153"/>
      <c r="S36" s="152">
        <v>168</v>
      </c>
      <c r="T36" s="152"/>
      <c r="U36" s="152"/>
      <c r="V36" s="126" t="s">
        <v>12</v>
      </c>
      <c r="W36" s="127"/>
      <c r="X36" s="127"/>
      <c r="Y36" s="127"/>
      <c r="Z36" s="127"/>
      <c r="AA36" s="127"/>
      <c r="AB36" s="128"/>
      <c r="AC36" s="155" t="s">
        <v>164</v>
      </c>
      <c r="AD36" s="155"/>
      <c r="AE36" s="155"/>
      <c r="AF36" s="155"/>
      <c r="AG36" s="156"/>
      <c r="AH36" s="157"/>
      <c r="AI36" s="157"/>
      <c r="AJ36" s="157"/>
      <c r="AK36" s="157"/>
      <c r="AL36" s="157"/>
      <c r="AM36" s="157"/>
    </row>
    <row r="37" spans="2:39" ht="15" customHeight="1" x14ac:dyDescent="0.2">
      <c r="B37" s="150"/>
      <c r="C37" s="150"/>
      <c r="D37" s="158" t="s">
        <v>152</v>
      </c>
      <c r="E37" s="158"/>
      <c r="F37" s="158"/>
      <c r="G37" s="158"/>
      <c r="H37" s="158"/>
      <c r="I37" s="158"/>
      <c r="J37" s="158"/>
      <c r="K37" s="152"/>
      <c r="L37" s="152"/>
      <c r="M37" s="152"/>
      <c r="N37" s="159" t="s">
        <v>214</v>
      </c>
      <c r="O37" s="159"/>
      <c r="P37" s="159"/>
      <c r="Q37" s="159"/>
      <c r="R37" s="159"/>
      <c r="S37" s="152"/>
      <c r="T37" s="152"/>
      <c r="U37" s="152"/>
      <c r="V37" s="129"/>
      <c r="W37" s="130"/>
      <c r="X37" s="130"/>
      <c r="Y37" s="130"/>
      <c r="Z37" s="130"/>
      <c r="AA37" s="130"/>
      <c r="AB37" s="131"/>
      <c r="AC37" s="155"/>
      <c r="AD37" s="155"/>
      <c r="AE37" s="155"/>
      <c r="AF37" s="155"/>
      <c r="AG37" s="157"/>
      <c r="AH37" s="157"/>
      <c r="AI37" s="157"/>
      <c r="AJ37" s="157"/>
      <c r="AK37" s="157"/>
      <c r="AL37" s="157"/>
      <c r="AM37" s="157"/>
    </row>
    <row r="38" spans="2:39" ht="15" customHeight="1" x14ac:dyDescent="0.2">
      <c r="B38" s="150">
        <v>5</v>
      </c>
      <c r="C38" s="150"/>
      <c r="D38" s="151"/>
      <c r="E38" s="151"/>
      <c r="F38" s="151"/>
      <c r="G38" s="151"/>
      <c r="H38" s="151"/>
      <c r="I38" s="151"/>
      <c r="J38" s="151"/>
      <c r="K38" s="152"/>
      <c r="L38" s="152"/>
      <c r="M38" s="152"/>
      <c r="N38" s="153"/>
      <c r="O38" s="153"/>
      <c r="P38" s="153"/>
      <c r="Q38" s="153"/>
      <c r="R38" s="153"/>
      <c r="S38" s="152"/>
      <c r="T38" s="152"/>
      <c r="U38" s="152"/>
      <c r="V38" s="126" t="s">
        <v>12</v>
      </c>
      <c r="W38" s="127"/>
      <c r="X38" s="127"/>
      <c r="Y38" s="127"/>
      <c r="Z38" s="127"/>
      <c r="AA38" s="127"/>
      <c r="AB38" s="128"/>
      <c r="AC38" s="155"/>
      <c r="AD38" s="155"/>
      <c r="AE38" s="155"/>
      <c r="AF38" s="155"/>
      <c r="AG38" s="156"/>
      <c r="AH38" s="157"/>
      <c r="AI38" s="157"/>
      <c r="AJ38" s="157"/>
      <c r="AK38" s="157"/>
      <c r="AL38" s="157"/>
      <c r="AM38" s="157"/>
    </row>
    <row r="39" spans="2:39" ht="15" customHeight="1" x14ac:dyDescent="0.2">
      <c r="B39" s="150"/>
      <c r="C39" s="150"/>
      <c r="D39" s="158"/>
      <c r="E39" s="158"/>
      <c r="F39" s="158"/>
      <c r="G39" s="158"/>
      <c r="H39" s="158"/>
      <c r="I39" s="158"/>
      <c r="J39" s="158"/>
      <c r="K39" s="152"/>
      <c r="L39" s="152"/>
      <c r="M39" s="152"/>
      <c r="N39" s="159"/>
      <c r="O39" s="159"/>
      <c r="P39" s="159"/>
      <c r="Q39" s="159"/>
      <c r="R39" s="159"/>
      <c r="S39" s="152"/>
      <c r="T39" s="152"/>
      <c r="U39" s="152"/>
      <c r="V39" s="129"/>
      <c r="W39" s="130"/>
      <c r="X39" s="130"/>
      <c r="Y39" s="130"/>
      <c r="Z39" s="130"/>
      <c r="AA39" s="130"/>
      <c r="AB39" s="131"/>
      <c r="AC39" s="155"/>
      <c r="AD39" s="155"/>
      <c r="AE39" s="155"/>
      <c r="AF39" s="155"/>
      <c r="AG39" s="157"/>
      <c r="AH39" s="157"/>
      <c r="AI39" s="157"/>
      <c r="AJ39" s="157"/>
      <c r="AK39" s="157"/>
      <c r="AL39" s="157"/>
      <c r="AM39" s="157"/>
    </row>
    <row r="40" spans="2:39" ht="15" customHeight="1" x14ac:dyDescent="0.2">
      <c r="B40" s="150">
        <v>6</v>
      </c>
      <c r="C40" s="150"/>
      <c r="D40" s="151"/>
      <c r="E40" s="151"/>
      <c r="F40" s="151"/>
      <c r="G40" s="151"/>
      <c r="H40" s="151"/>
      <c r="I40" s="151"/>
      <c r="J40" s="151"/>
      <c r="K40" s="152"/>
      <c r="L40" s="152"/>
      <c r="M40" s="152"/>
      <c r="N40" s="153"/>
      <c r="O40" s="153"/>
      <c r="P40" s="153"/>
      <c r="Q40" s="153"/>
      <c r="R40" s="153"/>
      <c r="S40" s="152"/>
      <c r="T40" s="152"/>
      <c r="U40" s="152"/>
      <c r="V40" s="126" t="s">
        <v>12</v>
      </c>
      <c r="W40" s="127"/>
      <c r="X40" s="127"/>
      <c r="Y40" s="127"/>
      <c r="Z40" s="127"/>
      <c r="AA40" s="127"/>
      <c r="AB40" s="128"/>
      <c r="AC40" s="155"/>
      <c r="AD40" s="155"/>
      <c r="AE40" s="155"/>
      <c r="AF40" s="155"/>
      <c r="AG40" s="156"/>
      <c r="AH40" s="157"/>
      <c r="AI40" s="157"/>
      <c r="AJ40" s="157"/>
      <c r="AK40" s="157"/>
      <c r="AL40" s="157"/>
      <c r="AM40" s="157"/>
    </row>
    <row r="41" spans="2:39" ht="15" customHeight="1" x14ac:dyDescent="0.2">
      <c r="B41" s="150"/>
      <c r="C41" s="150"/>
      <c r="D41" s="158"/>
      <c r="E41" s="158"/>
      <c r="F41" s="158"/>
      <c r="G41" s="158"/>
      <c r="H41" s="158"/>
      <c r="I41" s="158"/>
      <c r="J41" s="158"/>
      <c r="K41" s="152"/>
      <c r="L41" s="152"/>
      <c r="M41" s="152"/>
      <c r="N41" s="159"/>
      <c r="O41" s="159"/>
      <c r="P41" s="159"/>
      <c r="Q41" s="159"/>
      <c r="R41" s="159"/>
      <c r="S41" s="152"/>
      <c r="T41" s="152"/>
      <c r="U41" s="152"/>
      <c r="V41" s="129"/>
      <c r="W41" s="130"/>
      <c r="X41" s="130"/>
      <c r="Y41" s="130"/>
      <c r="Z41" s="130"/>
      <c r="AA41" s="130"/>
      <c r="AB41" s="131"/>
      <c r="AC41" s="155"/>
      <c r="AD41" s="155"/>
      <c r="AE41" s="155"/>
      <c r="AF41" s="155"/>
      <c r="AG41" s="157"/>
      <c r="AH41" s="157"/>
      <c r="AI41" s="157"/>
      <c r="AJ41" s="157"/>
      <c r="AK41" s="157"/>
      <c r="AL41" s="157"/>
      <c r="AM41" s="157"/>
    </row>
    <row r="42" spans="2:39" ht="15" customHeight="1" x14ac:dyDescent="0.2">
      <c r="B42" s="150">
        <v>7</v>
      </c>
      <c r="C42" s="150"/>
      <c r="D42" s="151"/>
      <c r="E42" s="151"/>
      <c r="F42" s="151"/>
      <c r="G42" s="151"/>
      <c r="H42" s="151"/>
      <c r="I42" s="151"/>
      <c r="J42" s="151"/>
      <c r="K42" s="152"/>
      <c r="L42" s="152"/>
      <c r="M42" s="152"/>
      <c r="N42" s="153"/>
      <c r="O42" s="153"/>
      <c r="P42" s="153"/>
      <c r="Q42" s="153"/>
      <c r="R42" s="153"/>
      <c r="S42" s="152"/>
      <c r="T42" s="152"/>
      <c r="U42" s="152"/>
      <c r="V42" s="126" t="s">
        <v>12</v>
      </c>
      <c r="W42" s="127"/>
      <c r="X42" s="127"/>
      <c r="Y42" s="127"/>
      <c r="Z42" s="127"/>
      <c r="AA42" s="127"/>
      <c r="AB42" s="128"/>
      <c r="AC42" s="155"/>
      <c r="AD42" s="155"/>
      <c r="AE42" s="155"/>
      <c r="AF42" s="155"/>
      <c r="AG42" s="156"/>
      <c r="AH42" s="157"/>
      <c r="AI42" s="157"/>
      <c r="AJ42" s="157"/>
      <c r="AK42" s="157"/>
      <c r="AL42" s="157"/>
      <c r="AM42" s="157"/>
    </row>
    <row r="43" spans="2:39" ht="15" customHeight="1" x14ac:dyDescent="0.2">
      <c r="B43" s="150"/>
      <c r="C43" s="150"/>
      <c r="D43" s="158"/>
      <c r="E43" s="158"/>
      <c r="F43" s="158"/>
      <c r="G43" s="158"/>
      <c r="H43" s="158"/>
      <c r="I43" s="158"/>
      <c r="J43" s="158"/>
      <c r="K43" s="152"/>
      <c r="L43" s="152"/>
      <c r="M43" s="152"/>
      <c r="N43" s="159"/>
      <c r="O43" s="159"/>
      <c r="P43" s="159"/>
      <c r="Q43" s="159"/>
      <c r="R43" s="159"/>
      <c r="S43" s="152"/>
      <c r="T43" s="152"/>
      <c r="U43" s="152"/>
      <c r="V43" s="129"/>
      <c r="W43" s="130"/>
      <c r="X43" s="130"/>
      <c r="Y43" s="130"/>
      <c r="Z43" s="130"/>
      <c r="AA43" s="130"/>
      <c r="AB43" s="131"/>
      <c r="AC43" s="155"/>
      <c r="AD43" s="155"/>
      <c r="AE43" s="155"/>
      <c r="AF43" s="155"/>
      <c r="AG43" s="157"/>
      <c r="AH43" s="157"/>
      <c r="AI43" s="157"/>
      <c r="AJ43" s="157"/>
      <c r="AK43" s="157"/>
      <c r="AL43" s="157"/>
      <c r="AM43" s="157"/>
    </row>
    <row r="44" spans="2:39" ht="15" customHeight="1" x14ac:dyDescent="0.2">
      <c r="B44" s="150">
        <v>8</v>
      </c>
      <c r="C44" s="150"/>
      <c r="D44" s="151"/>
      <c r="E44" s="151"/>
      <c r="F44" s="151"/>
      <c r="G44" s="151"/>
      <c r="H44" s="151"/>
      <c r="I44" s="151"/>
      <c r="J44" s="151"/>
      <c r="K44" s="152"/>
      <c r="L44" s="152"/>
      <c r="M44" s="152"/>
      <c r="N44" s="153"/>
      <c r="O44" s="153"/>
      <c r="P44" s="153"/>
      <c r="Q44" s="153"/>
      <c r="R44" s="153"/>
      <c r="S44" s="152"/>
      <c r="T44" s="152"/>
      <c r="U44" s="152"/>
      <c r="V44" s="126" t="s">
        <v>12</v>
      </c>
      <c r="W44" s="127"/>
      <c r="X44" s="127"/>
      <c r="Y44" s="127"/>
      <c r="Z44" s="127"/>
      <c r="AA44" s="127"/>
      <c r="AB44" s="128"/>
      <c r="AC44" s="155"/>
      <c r="AD44" s="155"/>
      <c r="AE44" s="155"/>
      <c r="AF44" s="155"/>
      <c r="AG44" s="156"/>
      <c r="AH44" s="157"/>
      <c r="AI44" s="157"/>
      <c r="AJ44" s="157"/>
      <c r="AK44" s="157"/>
      <c r="AL44" s="157"/>
      <c r="AM44" s="157"/>
    </row>
    <row r="45" spans="2:39" ht="15" customHeight="1" x14ac:dyDescent="0.2">
      <c r="B45" s="150"/>
      <c r="C45" s="150"/>
      <c r="D45" s="158"/>
      <c r="E45" s="158"/>
      <c r="F45" s="158"/>
      <c r="G45" s="158"/>
      <c r="H45" s="158"/>
      <c r="I45" s="158"/>
      <c r="J45" s="158"/>
      <c r="K45" s="152"/>
      <c r="L45" s="152"/>
      <c r="M45" s="152"/>
      <c r="N45" s="159"/>
      <c r="O45" s="159"/>
      <c r="P45" s="159"/>
      <c r="Q45" s="159"/>
      <c r="R45" s="159"/>
      <c r="S45" s="152"/>
      <c r="T45" s="152"/>
      <c r="U45" s="152"/>
      <c r="V45" s="129"/>
      <c r="W45" s="130"/>
      <c r="X45" s="130"/>
      <c r="Y45" s="130"/>
      <c r="Z45" s="130"/>
      <c r="AA45" s="130"/>
      <c r="AB45" s="131"/>
      <c r="AC45" s="155"/>
      <c r="AD45" s="155"/>
      <c r="AE45" s="155"/>
      <c r="AF45" s="155"/>
      <c r="AG45" s="157"/>
      <c r="AH45" s="157"/>
      <c r="AI45" s="157"/>
      <c r="AJ45" s="157"/>
      <c r="AK45" s="157"/>
      <c r="AL45" s="157"/>
      <c r="AM45" s="157"/>
    </row>
    <row r="46" spans="2:39" ht="15" customHeight="1" x14ac:dyDescent="0.2">
      <c r="B46" s="150">
        <v>9</v>
      </c>
      <c r="C46" s="150"/>
      <c r="D46" s="151"/>
      <c r="E46" s="151"/>
      <c r="F46" s="151"/>
      <c r="G46" s="151"/>
      <c r="H46" s="151"/>
      <c r="I46" s="151"/>
      <c r="J46" s="151"/>
      <c r="K46" s="152"/>
      <c r="L46" s="152"/>
      <c r="M46" s="152"/>
      <c r="N46" s="153"/>
      <c r="O46" s="153"/>
      <c r="P46" s="153"/>
      <c r="Q46" s="153"/>
      <c r="R46" s="153"/>
      <c r="S46" s="152"/>
      <c r="T46" s="152"/>
      <c r="U46" s="152"/>
      <c r="V46" s="126" t="s">
        <v>12</v>
      </c>
      <c r="W46" s="127"/>
      <c r="X46" s="127"/>
      <c r="Y46" s="127"/>
      <c r="Z46" s="127"/>
      <c r="AA46" s="127"/>
      <c r="AB46" s="128"/>
      <c r="AC46" s="155"/>
      <c r="AD46" s="155"/>
      <c r="AE46" s="155"/>
      <c r="AF46" s="155"/>
      <c r="AG46" s="156"/>
      <c r="AH46" s="157"/>
      <c r="AI46" s="157"/>
      <c r="AJ46" s="157"/>
      <c r="AK46" s="157"/>
      <c r="AL46" s="157"/>
      <c r="AM46" s="157"/>
    </row>
    <row r="47" spans="2:39" ht="15" customHeight="1" x14ac:dyDescent="0.2">
      <c r="B47" s="150"/>
      <c r="C47" s="150"/>
      <c r="D47" s="158"/>
      <c r="E47" s="158"/>
      <c r="F47" s="158"/>
      <c r="G47" s="158"/>
      <c r="H47" s="158"/>
      <c r="I47" s="158"/>
      <c r="J47" s="158"/>
      <c r="K47" s="152"/>
      <c r="L47" s="152"/>
      <c r="M47" s="152"/>
      <c r="N47" s="159"/>
      <c r="O47" s="159"/>
      <c r="P47" s="159"/>
      <c r="Q47" s="159"/>
      <c r="R47" s="159"/>
      <c r="S47" s="152"/>
      <c r="T47" s="152"/>
      <c r="U47" s="152"/>
      <c r="V47" s="129"/>
      <c r="W47" s="130"/>
      <c r="X47" s="130"/>
      <c r="Y47" s="130"/>
      <c r="Z47" s="130"/>
      <c r="AA47" s="130"/>
      <c r="AB47" s="131"/>
      <c r="AC47" s="155"/>
      <c r="AD47" s="155"/>
      <c r="AE47" s="155"/>
      <c r="AF47" s="155"/>
      <c r="AG47" s="157"/>
      <c r="AH47" s="157"/>
      <c r="AI47" s="157"/>
      <c r="AJ47" s="157"/>
      <c r="AK47" s="157"/>
      <c r="AL47" s="157"/>
      <c r="AM47" s="157"/>
    </row>
    <row r="48" spans="2:39" ht="15" customHeight="1" x14ac:dyDescent="0.2">
      <c r="B48" s="150">
        <v>10</v>
      </c>
      <c r="C48" s="150"/>
      <c r="D48" s="151"/>
      <c r="E48" s="151"/>
      <c r="F48" s="151"/>
      <c r="G48" s="151"/>
      <c r="H48" s="151"/>
      <c r="I48" s="151"/>
      <c r="J48" s="151"/>
      <c r="K48" s="152"/>
      <c r="L48" s="152"/>
      <c r="M48" s="152"/>
      <c r="N48" s="153"/>
      <c r="O48" s="153"/>
      <c r="P48" s="153"/>
      <c r="Q48" s="153"/>
      <c r="R48" s="153"/>
      <c r="S48" s="152"/>
      <c r="T48" s="152"/>
      <c r="U48" s="152"/>
      <c r="V48" s="126" t="s">
        <v>12</v>
      </c>
      <c r="W48" s="127"/>
      <c r="X48" s="127"/>
      <c r="Y48" s="127"/>
      <c r="Z48" s="127"/>
      <c r="AA48" s="127"/>
      <c r="AB48" s="128"/>
      <c r="AC48" s="155"/>
      <c r="AD48" s="155"/>
      <c r="AE48" s="155"/>
      <c r="AF48" s="155"/>
      <c r="AG48" s="156"/>
      <c r="AH48" s="157"/>
      <c r="AI48" s="157"/>
      <c r="AJ48" s="157"/>
      <c r="AK48" s="157"/>
      <c r="AL48" s="157"/>
      <c r="AM48" s="157"/>
    </row>
    <row r="49" spans="2:39" ht="15" customHeight="1" x14ac:dyDescent="0.2">
      <c r="B49" s="150"/>
      <c r="C49" s="150"/>
      <c r="D49" s="158"/>
      <c r="E49" s="158"/>
      <c r="F49" s="158"/>
      <c r="G49" s="158"/>
      <c r="H49" s="158"/>
      <c r="I49" s="158"/>
      <c r="J49" s="158"/>
      <c r="K49" s="152"/>
      <c r="L49" s="152"/>
      <c r="M49" s="152"/>
      <c r="N49" s="159"/>
      <c r="O49" s="159"/>
      <c r="P49" s="159"/>
      <c r="Q49" s="159"/>
      <c r="R49" s="159"/>
      <c r="S49" s="152"/>
      <c r="T49" s="152"/>
      <c r="U49" s="152"/>
      <c r="V49" s="129"/>
      <c r="W49" s="130"/>
      <c r="X49" s="130"/>
      <c r="Y49" s="130"/>
      <c r="Z49" s="130"/>
      <c r="AA49" s="130"/>
      <c r="AB49" s="131"/>
      <c r="AC49" s="155"/>
      <c r="AD49" s="155"/>
      <c r="AE49" s="155"/>
      <c r="AF49" s="155"/>
      <c r="AG49" s="157"/>
      <c r="AH49" s="157"/>
      <c r="AI49" s="157"/>
      <c r="AJ49" s="157"/>
      <c r="AK49" s="157"/>
      <c r="AL49" s="157"/>
      <c r="AM49" s="157"/>
    </row>
    <row r="50" spans="2:39" ht="15" customHeight="1" x14ac:dyDescent="0.2">
      <c r="B50" s="150">
        <v>11</v>
      </c>
      <c r="C50" s="150"/>
      <c r="D50" s="151"/>
      <c r="E50" s="151"/>
      <c r="F50" s="151"/>
      <c r="G50" s="151"/>
      <c r="H50" s="151"/>
      <c r="I50" s="151"/>
      <c r="J50" s="151"/>
      <c r="K50" s="152"/>
      <c r="L50" s="152"/>
      <c r="M50" s="152"/>
      <c r="N50" s="153"/>
      <c r="O50" s="153"/>
      <c r="P50" s="153"/>
      <c r="Q50" s="153"/>
      <c r="R50" s="153"/>
      <c r="S50" s="152"/>
      <c r="T50" s="152"/>
      <c r="U50" s="152"/>
      <c r="V50" s="126" t="s">
        <v>12</v>
      </c>
      <c r="W50" s="127"/>
      <c r="X50" s="127"/>
      <c r="Y50" s="127"/>
      <c r="Z50" s="127"/>
      <c r="AA50" s="127"/>
      <c r="AB50" s="128"/>
      <c r="AC50" s="155"/>
      <c r="AD50" s="155"/>
      <c r="AE50" s="155"/>
      <c r="AF50" s="155"/>
      <c r="AG50" s="156"/>
      <c r="AH50" s="157"/>
      <c r="AI50" s="157"/>
      <c r="AJ50" s="157"/>
      <c r="AK50" s="157"/>
      <c r="AL50" s="157"/>
      <c r="AM50" s="157"/>
    </row>
    <row r="51" spans="2:39" ht="15" customHeight="1" x14ac:dyDescent="0.2">
      <c r="B51" s="150"/>
      <c r="C51" s="150"/>
      <c r="D51" s="158"/>
      <c r="E51" s="158"/>
      <c r="F51" s="158"/>
      <c r="G51" s="158"/>
      <c r="H51" s="158"/>
      <c r="I51" s="158"/>
      <c r="J51" s="158"/>
      <c r="K51" s="152"/>
      <c r="L51" s="152"/>
      <c r="M51" s="152"/>
      <c r="N51" s="159"/>
      <c r="O51" s="159"/>
      <c r="P51" s="159"/>
      <c r="Q51" s="159"/>
      <c r="R51" s="159"/>
      <c r="S51" s="152"/>
      <c r="T51" s="152"/>
      <c r="U51" s="152"/>
      <c r="V51" s="129"/>
      <c r="W51" s="130"/>
      <c r="X51" s="130"/>
      <c r="Y51" s="130"/>
      <c r="Z51" s="130"/>
      <c r="AA51" s="130"/>
      <c r="AB51" s="131"/>
      <c r="AC51" s="155"/>
      <c r="AD51" s="155"/>
      <c r="AE51" s="155"/>
      <c r="AF51" s="155"/>
      <c r="AG51" s="157"/>
      <c r="AH51" s="157"/>
      <c r="AI51" s="157"/>
      <c r="AJ51" s="157"/>
      <c r="AK51" s="157"/>
      <c r="AL51" s="157"/>
      <c r="AM51" s="157"/>
    </row>
    <row r="52" spans="2:39" ht="15" customHeight="1" x14ac:dyDescent="0.2">
      <c r="B52" s="150">
        <v>12</v>
      </c>
      <c r="C52" s="150"/>
      <c r="D52" s="151"/>
      <c r="E52" s="151"/>
      <c r="F52" s="151"/>
      <c r="G52" s="151"/>
      <c r="H52" s="151"/>
      <c r="I52" s="151"/>
      <c r="J52" s="151"/>
      <c r="K52" s="152"/>
      <c r="L52" s="152"/>
      <c r="M52" s="152"/>
      <c r="N52" s="153"/>
      <c r="O52" s="153"/>
      <c r="P52" s="153"/>
      <c r="Q52" s="153"/>
      <c r="R52" s="153"/>
      <c r="S52" s="152"/>
      <c r="T52" s="152"/>
      <c r="U52" s="152"/>
      <c r="V52" s="126" t="s">
        <v>12</v>
      </c>
      <c r="W52" s="127"/>
      <c r="X52" s="127"/>
      <c r="Y52" s="127"/>
      <c r="Z52" s="127"/>
      <c r="AA52" s="127"/>
      <c r="AB52" s="128"/>
      <c r="AC52" s="155"/>
      <c r="AD52" s="155"/>
      <c r="AE52" s="155"/>
      <c r="AF52" s="155"/>
      <c r="AG52" s="156"/>
      <c r="AH52" s="157"/>
      <c r="AI52" s="157"/>
      <c r="AJ52" s="157"/>
      <c r="AK52" s="157"/>
      <c r="AL52" s="157"/>
      <c r="AM52" s="157"/>
    </row>
    <row r="53" spans="2:39" ht="15" customHeight="1" x14ac:dyDescent="0.2">
      <c r="B53" s="150"/>
      <c r="C53" s="150"/>
      <c r="D53" s="158"/>
      <c r="E53" s="158"/>
      <c r="F53" s="158"/>
      <c r="G53" s="158"/>
      <c r="H53" s="158"/>
      <c r="I53" s="158"/>
      <c r="J53" s="158"/>
      <c r="K53" s="152"/>
      <c r="L53" s="152"/>
      <c r="M53" s="152"/>
      <c r="N53" s="159"/>
      <c r="O53" s="159"/>
      <c r="P53" s="159"/>
      <c r="Q53" s="159"/>
      <c r="R53" s="159"/>
      <c r="S53" s="152"/>
      <c r="T53" s="152"/>
      <c r="U53" s="152"/>
      <c r="V53" s="129"/>
      <c r="W53" s="130"/>
      <c r="X53" s="130"/>
      <c r="Y53" s="130"/>
      <c r="Z53" s="130"/>
      <c r="AA53" s="130"/>
      <c r="AB53" s="131"/>
      <c r="AC53" s="155"/>
      <c r="AD53" s="155"/>
      <c r="AE53" s="155"/>
      <c r="AF53" s="155"/>
      <c r="AG53" s="157"/>
      <c r="AH53" s="157"/>
      <c r="AI53" s="157"/>
      <c r="AJ53" s="157"/>
      <c r="AK53" s="157"/>
      <c r="AL53" s="157"/>
      <c r="AM53" s="157"/>
    </row>
    <row r="54" spans="2:39" x14ac:dyDescent="0.2">
      <c r="B54" s="23"/>
      <c r="C54" s="24"/>
    </row>
    <row r="55" spans="2:39" x14ac:dyDescent="0.2">
      <c r="B55" s="25"/>
      <c r="C55" s="26"/>
      <c r="F55" s="150" t="s">
        <v>13</v>
      </c>
      <c r="G55" s="150"/>
      <c r="H55" s="150" t="s">
        <v>5</v>
      </c>
      <c r="I55" s="150"/>
      <c r="J55" s="150"/>
      <c r="K55" s="150"/>
      <c r="L55" s="150"/>
      <c r="M55" s="150"/>
      <c r="N55" s="150"/>
      <c r="Q55" s="150" t="s">
        <v>13</v>
      </c>
      <c r="R55" s="150"/>
      <c r="S55" s="150" t="s">
        <v>16</v>
      </c>
      <c r="T55" s="150"/>
      <c r="U55" s="150"/>
      <c r="V55" s="150"/>
      <c r="W55" s="150"/>
      <c r="X55" s="150"/>
      <c r="Y55" s="150"/>
      <c r="AA55" s="150" t="s">
        <v>13</v>
      </c>
      <c r="AB55" s="150"/>
      <c r="AC55" s="150" t="s">
        <v>17</v>
      </c>
      <c r="AD55" s="150"/>
      <c r="AE55" s="150"/>
      <c r="AF55" s="150"/>
      <c r="AG55" s="150"/>
      <c r="AH55" s="150"/>
      <c r="AI55" s="150"/>
    </row>
    <row r="56" spans="2:39" x14ac:dyDescent="0.2">
      <c r="B56" s="25"/>
      <c r="C56" s="27"/>
      <c r="D56" s="28"/>
      <c r="E56" s="29"/>
      <c r="F56" s="152">
        <v>1</v>
      </c>
      <c r="G56" s="152"/>
      <c r="H56" s="154" t="s">
        <v>160</v>
      </c>
      <c r="I56" s="154"/>
      <c r="J56" s="154"/>
      <c r="K56" s="154"/>
      <c r="L56" s="154"/>
      <c r="M56" s="154"/>
      <c r="N56" s="154"/>
      <c r="Q56" s="152">
        <v>4</v>
      </c>
      <c r="R56" s="152"/>
      <c r="S56" s="154" t="s">
        <v>154</v>
      </c>
      <c r="T56" s="154"/>
      <c r="U56" s="154"/>
      <c r="V56" s="154"/>
      <c r="W56" s="154"/>
      <c r="X56" s="154"/>
      <c r="Y56" s="154"/>
      <c r="AA56" s="152"/>
      <c r="AB56" s="152"/>
      <c r="AC56" s="154"/>
      <c r="AD56" s="154"/>
      <c r="AE56" s="154"/>
      <c r="AF56" s="154"/>
      <c r="AG56" s="154"/>
      <c r="AH56" s="154"/>
      <c r="AI56" s="154"/>
    </row>
    <row r="57" spans="2:39" x14ac:dyDescent="0.2">
      <c r="C57" s="30"/>
      <c r="D57" s="30"/>
      <c r="E57" s="31"/>
      <c r="F57" s="152"/>
      <c r="G57" s="152"/>
      <c r="H57" s="154"/>
      <c r="I57" s="154"/>
      <c r="J57" s="154"/>
      <c r="K57" s="154"/>
      <c r="L57" s="154"/>
      <c r="M57" s="154"/>
      <c r="N57" s="154"/>
      <c r="Q57" s="152"/>
      <c r="R57" s="152"/>
      <c r="S57" s="154"/>
      <c r="T57" s="154"/>
      <c r="U57" s="154"/>
      <c r="V57" s="154"/>
      <c r="W57" s="154"/>
      <c r="X57" s="154"/>
      <c r="Y57" s="154"/>
      <c r="AA57" s="152"/>
      <c r="AB57" s="152"/>
      <c r="AC57" s="154"/>
      <c r="AD57" s="154"/>
      <c r="AE57" s="154"/>
      <c r="AF57" s="154"/>
      <c r="AG57" s="154"/>
      <c r="AH57" s="154"/>
      <c r="AI57" s="154"/>
    </row>
    <row r="58" spans="2:39" x14ac:dyDescent="0.2">
      <c r="F58" s="21" t="s">
        <v>114</v>
      </c>
    </row>
  </sheetData>
  <sheetProtection password="CC21" sheet="1" objects="1" scenarios="1"/>
  <mergeCells count="189">
    <mergeCell ref="B1:AM1"/>
    <mergeCell ref="B2:AM2"/>
    <mergeCell ref="B6:H6"/>
    <mergeCell ref="I6:V6"/>
    <mergeCell ref="W6:Z6"/>
    <mergeCell ref="AA6:AC6"/>
    <mergeCell ref="AD6:AH6"/>
    <mergeCell ref="AI6:AM6"/>
    <mergeCell ref="B13:AM15"/>
    <mergeCell ref="B18:F18"/>
    <mergeCell ref="G18:M18"/>
    <mergeCell ref="B21:F21"/>
    <mergeCell ref="G21:M21"/>
    <mergeCell ref="N21:R21"/>
    <mergeCell ref="Z21:AC21"/>
    <mergeCell ref="B7:H7"/>
    <mergeCell ref="I7:AM7"/>
    <mergeCell ref="B8:H8"/>
    <mergeCell ref="J8:M8"/>
    <mergeCell ref="N8:AM8"/>
    <mergeCell ref="B9:H9"/>
    <mergeCell ref="I9:N9"/>
    <mergeCell ref="V9:AM9"/>
    <mergeCell ref="V21:Y21"/>
    <mergeCell ref="B23:F23"/>
    <mergeCell ref="G23:M23"/>
    <mergeCell ref="N23:R23"/>
    <mergeCell ref="Z23:AC23"/>
    <mergeCell ref="AE23:AL23"/>
    <mergeCell ref="B22:F22"/>
    <mergeCell ref="G22:M22"/>
    <mergeCell ref="N22:R22"/>
    <mergeCell ref="Z22:AC22"/>
    <mergeCell ref="AD22:AM22"/>
    <mergeCell ref="V22:Y22"/>
    <mergeCell ref="V23:Y23"/>
    <mergeCell ref="B24:F24"/>
    <mergeCell ref="G24:M24"/>
    <mergeCell ref="N24:R24"/>
    <mergeCell ref="Z24:AC24"/>
    <mergeCell ref="B25:F25"/>
    <mergeCell ref="G25:M25"/>
    <mergeCell ref="N25:R25"/>
    <mergeCell ref="Z25:AC25"/>
    <mergeCell ref="V24:Y24"/>
    <mergeCell ref="V25:Y25"/>
    <mergeCell ref="AC28:AF29"/>
    <mergeCell ref="AG28:AM29"/>
    <mergeCell ref="D29:J29"/>
    <mergeCell ref="N29:R29"/>
    <mergeCell ref="S29:U29"/>
    <mergeCell ref="B30:C31"/>
    <mergeCell ref="D30:J30"/>
    <mergeCell ref="K30:M31"/>
    <mergeCell ref="N30:R30"/>
    <mergeCell ref="S30:U31"/>
    <mergeCell ref="B28:C29"/>
    <mergeCell ref="D28:J28"/>
    <mergeCell ref="K28:M29"/>
    <mergeCell ref="N28:R28"/>
    <mergeCell ref="S28:U28"/>
    <mergeCell ref="V28:AB29"/>
    <mergeCell ref="V30:AB31"/>
    <mergeCell ref="AC30:AF31"/>
    <mergeCell ref="AG30:AM31"/>
    <mergeCell ref="D31:J31"/>
    <mergeCell ref="N31:R31"/>
    <mergeCell ref="B32:C33"/>
    <mergeCell ref="D32:J32"/>
    <mergeCell ref="K32:M33"/>
    <mergeCell ref="N32:R32"/>
    <mergeCell ref="S32:U33"/>
    <mergeCell ref="V32:AB33"/>
    <mergeCell ref="AC32:AF33"/>
    <mergeCell ref="AG32:AM33"/>
    <mergeCell ref="D33:J33"/>
    <mergeCell ref="N33:R33"/>
    <mergeCell ref="B34:C35"/>
    <mergeCell ref="D34:J34"/>
    <mergeCell ref="K34:M35"/>
    <mergeCell ref="N34:R34"/>
    <mergeCell ref="S34:U35"/>
    <mergeCell ref="V34:AB35"/>
    <mergeCell ref="AC34:AF35"/>
    <mergeCell ref="AG34:AM35"/>
    <mergeCell ref="D35:J35"/>
    <mergeCell ref="N35:R35"/>
    <mergeCell ref="B36:C37"/>
    <mergeCell ref="D36:J36"/>
    <mergeCell ref="K36:M37"/>
    <mergeCell ref="N36:R36"/>
    <mergeCell ref="S36:U37"/>
    <mergeCell ref="V36:AB37"/>
    <mergeCell ref="AC36:AF37"/>
    <mergeCell ref="AG36:AM37"/>
    <mergeCell ref="D37:J37"/>
    <mergeCell ref="N37:R37"/>
    <mergeCell ref="B38:C39"/>
    <mergeCell ref="D38:J38"/>
    <mergeCell ref="K38:M39"/>
    <mergeCell ref="N38:R38"/>
    <mergeCell ref="S38:U39"/>
    <mergeCell ref="V38:AB39"/>
    <mergeCell ref="AC38:AF39"/>
    <mergeCell ref="AG38:AM39"/>
    <mergeCell ref="D39:J39"/>
    <mergeCell ref="N39:R39"/>
    <mergeCell ref="B40:C41"/>
    <mergeCell ref="D40:J40"/>
    <mergeCell ref="K40:M41"/>
    <mergeCell ref="N40:R40"/>
    <mergeCell ref="S40:U41"/>
    <mergeCell ref="V40:AB41"/>
    <mergeCell ref="AC40:AF41"/>
    <mergeCell ref="AG40:AM41"/>
    <mergeCell ref="D41:J41"/>
    <mergeCell ref="N41:R41"/>
    <mergeCell ref="B42:C43"/>
    <mergeCell ref="D42:J42"/>
    <mergeCell ref="K42:M43"/>
    <mergeCell ref="N42:R42"/>
    <mergeCell ref="S42:U43"/>
    <mergeCell ref="V42:AB43"/>
    <mergeCell ref="AC42:AF43"/>
    <mergeCell ref="AG42:AM43"/>
    <mergeCell ref="D43:J43"/>
    <mergeCell ref="N43:R43"/>
    <mergeCell ref="B44:C45"/>
    <mergeCell ref="D44:J44"/>
    <mergeCell ref="K44:M45"/>
    <mergeCell ref="N44:R44"/>
    <mergeCell ref="S44:U45"/>
    <mergeCell ref="V44:AB45"/>
    <mergeCell ref="AC44:AF45"/>
    <mergeCell ref="AG44:AM45"/>
    <mergeCell ref="D45:J45"/>
    <mergeCell ref="N45:R45"/>
    <mergeCell ref="B46:C47"/>
    <mergeCell ref="D46:J46"/>
    <mergeCell ref="K46:M47"/>
    <mergeCell ref="N46:R46"/>
    <mergeCell ref="S46:U47"/>
    <mergeCell ref="V46:AB47"/>
    <mergeCell ref="AC46:AF47"/>
    <mergeCell ref="AG46:AM47"/>
    <mergeCell ref="D47:J47"/>
    <mergeCell ref="N47:R47"/>
    <mergeCell ref="B48:C49"/>
    <mergeCell ref="D48:J48"/>
    <mergeCell ref="K48:M49"/>
    <mergeCell ref="N48:R48"/>
    <mergeCell ref="S48:U49"/>
    <mergeCell ref="V48:AB49"/>
    <mergeCell ref="AC48:AF49"/>
    <mergeCell ref="AG48:AM49"/>
    <mergeCell ref="D49:J49"/>
    <mergeCell ref="N49:R49"/>
    <mergeCell ref="B50:C51"/>
    <mergeCell ref="D50:J50"/>
    <mergeCell ref="K50:M51"/>
    <mergeCell ref="N50:R50"/>
    <mergeCell ref="S50:U51"/>
    <mergeCell ref="V50:AB51"/>
    <mergeCell ref="AC50:AF51"/>
    <mergeCell ref="AG50:AM51"/>
    <mergeCell ref="D51:J51"/>
    <mergeCell ref="N51:R51"/>
    <mergeCell ref="B52:C53"/>
    <mergeCell ref="D52:J52"/>
    <mergeCell ref="K52:M53"/>
    <mergeCell ref="N52:R52"/>
    <mergeCell ref="S52:U53"/>
    <mergeCell ref="AC55:AI55"/>
    <mergeCell ref="F56:G57"/>
    <mergeCell ref="H56:N57"/>
    <mergeCell ref="Q56:R57"/>
    <mergeCell ref="S56:Y57"/>
    <mergeCell ref="AA56:AB57"/>
    <mergeCell ref="AC56:AI57"/>
    <mergeCell ref="V52:AB53"/>
    <mergeCell ref="AC52:AF53"/>
    <mergeCell ref="AG52:AM53"/>
    <mergeCell ref="D53:J53"/>
    <mergeCell ref="N53:R53"/>
    <mergeCell ref="F55:G55"/>
    <mergeCell ref="H55:N55"/>
    <mergeCell ref="Q55:R55"/>
    <mergeCell ref="S55:Y55"/>
    <mergeCell ref="AA55:AB55"/>
  </mergeCells>
  <phoneticPr fontId="1"/>
  <conditionalFormatting sqref="I6:V6 AA6:AC6 AI6:AM6 I7:AM7 J8:AM8 V9:AM9">
    <cfRule type="cellIs" dxfId="3" priority="4" stopIfTrue="1" operator="notEqual">
      <formula>"（必須）"</formula>
    </cfRule>
  </conditionalFormatting>
  <conditionalFormatting sqref="I6:V6 AA6:AC6 AI6:AM6 I7:AM7 J8:AM8 V9:AM9">
    <cfRule type="cellIs" dxfId="2" priority="3" stopIfTrue="1" operator="equal">
      <formula>""</formula>
    </cfRule>
  </conditionalFormatting>
  <conditionalFormatting sqref="B13:AM15">
    <cfRule type="cellIs" dxfId="1" priority="1" stopIfTrue="1" operator="equal">
      <formula>""</formula>
    </cfRule>
    <cfRule type="cellIs" dxfId="0" priority="2" stopIfTrue="1" operator="notEqual">
      <formula>"（必須）"</formula>
    </cfRule>
  </conditionalFormatting>
  <dataValidations count="5">
    <dataValidation type="list" allowBlank="1" showInputMessage="1" showErrorMessage="1" sqref="AI6:AM6" xr:uid="{00000000-0002-0000-0400-000000000000}">
      <formula1>INDIRECT("県名")</formula1>
    </dataValidation>
    <dataValidation type="list" allowBlank="1" showInputMessage="1" showErrorMessage="1" sqref="N22:R25" xr:uid="{00000000-0002-0000-0400-000001000000}">
      <formula1>DEAF健聴者</formula1>
    </dataValidation>
    <dataValidation type="list" allowBlank="1" showInputMessage="1" showErrorMessage="1" sqref="AA6:AC6" xr:uid="{00000000-0002-0000-0400-000002000000}">
      <formula1>INDIRECT("チーム区分")</formula1>
    </dataValidation>
    <dataValidation imeMode="on" allowBlank="1" showInputMessage="1" showErrorMessage="1" sqref="D30:J53 I6:V6 I7:AM7 N8:AM8 B13:AM15" xr:uid="{00000000-0002-0000-0400-000003000000}"/>
    <dataValidation imeMode="off" allowBlank="1" showInputMessage="1" showErrorMessage="1" sqref="AC30:AF53 N30:R30 B30:C53 K30:M53 N32:R32 N34:R34 N36:R36 N38:R38 N40:R40 N42:R42 N44:R44 N46:R46 N48:R48 N50:R50 N52:R52 S30:U53 J8:M8 I9:N9 V9:AM9" xr:uid="{00000000-0002-0000-0400-000004000000}"/>
  </dataValidations>
  <printOptions horizontalCentered="1"/>
  <pageMargins left="0.39370078740157483" right="0.19685039370078741" top="0.39370078740157483" bottom="0.19685039370078741" header="0.31496062992125984" footer="0.31496062992125984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BK159"/>
  <sheetViews>
    <sheetView showGridLines="0" showRowColHeaders="0" zoomScaleNormal="100" zoomScaleSheetLayoutView="100" workbookViewId="0">
      <selection activeCell="R13" sqref="R13:V13"/>
    </sheetView>
  </sheetViews>
  <sheetFormatPr defaultColWidth="2.6328125" defaultRowHeight="13" x14ac:dyDescent="0.2"/>
  <cols>
    <col min="1" max="1" width="3.6328125" style="1" customWidth="1"/>
    <col min="2" max="52" width="2.6328125" style="1"/>
    <col min="53" max="62" width="2.6328125" style="1" customWidth="1"/>
    <col min="63" max="63" width="19.453125" style="1" hidden="1" customWidth="1"/>
    <col min="64" max="16383" width="2.6328125" style="1" customWidth="1"/>
    <col min="16384" max="16384" width="2.6328125" style="1"/>
  </cols>
  <sheetData>
    <row r="1" spans="1:63" ht="28.5" x14ac:dyDescent="0.2">
      <c r="B1" s="89" t="s">
        <v>215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63" ht="25.5" x14ac:dyDescent="0.2">
      <c r="B2" s="90" t="s">
        <v>173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</row>
    <row r="3" spans="1:63" ht="1" customHeight="1" x14ac:dyDescent="0.2"/>
    <row r="4" spans="1:63" ht="1" customHeight="1" x14ac:dyDescent="0.2"/>
    <row r="5" spans="1:63" ht="20.25" customHeight="1" x14ac:dyDescent="0.2">
      <c r="B5" s="44" t="s">
        <v>217</v>
      </c>
    </row>
    <row r="6" spans="1:63" ht="13.5" customHeight="1" x14ac:dyDescent="0.2"/>
    <row r="7" spans="1:63" x14ac:dyDescent="0.2">
      <c r="B7" s="1" t="s">
        <v>216</v>
      </c>
      <c r="W7" s="60" t="s">
        <v>229</v>
      </c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</row>
    <row r="8" spans="1:63" x14ac:dyDescent="0.2"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61"/>
      <c r="X8" s="61" t="s">
        <v>230</v>
      </c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</row>
    <row r="9" spans="1:63" ht="15" customHeight="1" x14ac:dyDescent="0.2">
      <c r="A9" s="34"/>
      <c r="B9" s="260" t="s">
        <v>174</v>
      </c>
      <c r="C9" s="261"/>
      <c r="D9" s="261"/>
      <c r="E9" s="262"/>
      <c r="F9" s="216" t="s">
        <v>175</v>
      </c>
      <c r="G9" s="217"/>
      <c r="H9" s="217"/>
      <c r="I9" s="217"/>
      <c r="J9" s="217"/>
      <c r="K9" s="217"/>
      <c r="L9" s="218"/>
      <c r="M9" s="216" t="s">
        <v>176</v>
      </c>
      <c r="N9" s="217"/>
      <c r="O9" s="217"/>
      <c r="P9" s="217"/>
      <c r="Q9" s="218"/>
      <c r="R9" s="280" t="s">
        <v>177</v>
      </c>
      <c r="S9" s="281"/>
      <c r="T9" s="281"/>
      <c r="U9" s="281"/>
      <c r="V9" s="282"/>
      <c r="W9" s="281" t="s">
        <v>231</v>
      </c>
      <c r="X9" s="281"/>
      <c r="Y9" s="281"/>
      <c r="Z9" s="281"/>
      <c r="AA9" s="281"/>
      <c r="AB9" s="281"/>
      <c r="AC9" s="281"/>
      <c r="AD9" s="281"/>
      <c r="AE9" s="281"/>
      <c r="AF9" s="281"/>
      <c r="AG9" s="281"/>
      <c r="AH9" s="281"/>
      <c r="AI9" s="281"/>
      <c r="AJ9" s="281"/>
      <c r="AK9" s="281"/>
      <c r="AL9" s="281"/>
      <c r="AM9" s="281"/>
      <c r="AN9" s="281"/>
      <c r="AO9" s="281"/>
      <c r="AP9" s="281"/>
      <c r="AQ9" s="281"/>
      <c r="AR9" s="281"/>
      <c r="AS9" s="281"/>
      <c r="AT9" s="281"/>
      <c r="AU9" s="281"/>
      <c r="AV9" s="281"/>
      <c r="AW9" s="281"/>
      <c r="AX9" s="282"/>
    </row>
    <row r="10" spans="1:63" ht="15" customHeight="1" x14ac:dyDescent="0.2">
      <c r="A10" s="34"/>
      <c r="B10" s="263"/>
      <c r="C10" s="264"/>
      <c r="D10" s="264"/>
      <c r="E10" s="265"/>
      <c r="F10" s="219"/>
      <c r="G10" s="220"/>
      <c r="H10" s="220"/>
      <c r="I10" s="220"/>
      <c r="J10" s="220"/>
      <c r="K10" s="220"/>
      <c r="L10" s="221"/>
      <c r="M10" s="219"/>
      <c r="N10" s="220"/>
      <c r="O10" s="220"/>
      <c r="P10" s="220"/>
      <c r="Q10" s="221"/>
      <c r="R10" s="283" t="s">
        <v>178</v>
      </c>
      <c r="S10" s="284"/>
      <c r="T10" s="284"/>
      <c r="U10" s="284"/>
      <c r="V10" s="285"/>
      <c r="W10" s="284" t="s">
        <v>232</v>
      </c>
      <c r="X10" s="284"/>
      <c r="Y10" s="284"/>
      <c r="Z10" s="284"/>
      <c r="AA10" s="284"/>
      <c r="AB10" s="284"/>
      <c r="AC10" s="284"/>
      <c r="AD10" s="284"/>
      <c r="AE10" s="284"/>
      <c r="AF10" s="284"/>
      <c r="AG10" s="284"/>
      <c r="AH10" s="284"/>
      <c r="AI10" s="284"/>
      <c r="AJ10" s="284"/>
      <c r="AK10" s="284"/>
      <c r="AL10" s="284"/>
      <c r="AM10" s="284"/>
      <c r="AN10" s="242"/>
      <c r="AO10" s="241" t="s">
        <v>179</v>
      </c>
      <c r="AP10" s="284"/>
      <c r="AQ10" s="284"/>
      <c r="AR10" s="284"/>
      <c r="AS10" s="284"/>
      <c r="AT10" s="284"/>
      <c r="AU10" s="284"/>
      <c r="AV10" s="284"/>
      <c r="AW10" s="284"/>
      <c r="AX10" s="285"/>
    </row>
    <row r="11" spans="1:63" ht="15" customHeight="1" x14ac:dyDescent="0.2">
      <c r="A11" s="34"/>
      <c r="B11" s="216" t="s">
        <v>190</v>
      </c>
      <c r="C11" s="217"/>
      <c r="D11" s="217"/>
      <c r="E11" s="218"/>
      <c r="F11" s="216" t="s">
        <v>191</v>
      </c>
      <c r="G11" s="217"/>
      <c r="H11" s="217"/>
      <c r="I11" s="217"/>
      <c r="J11" s="217"/>
      <c r="K11" s="217"/>
      <c r="L11" s="218"/>
      <c r="M11" s="216" t="s">
        <v>192</v>
      </c>
      <c r="N11" s="217"/>
      <c r="O11" s="217"/>
      <c r="P11" s="217"/>
      <c r="Q11" s="218"/>
      <c r="R11" s="266">
        <v>23865</v>
      </c>
      <c r="S11" s="267"/>
      <c r="T11" s="267"/>
      <c r="U11" s="267"/>
      <c r="V11" s="268"/>
      <c r="W11" s="244" t="s">
        <v>32</v>
      </c>
      <c r="X11" s="245"/>
      <c r="Y11" s="269" t="s">
        <v>193</v>
      </c>
      <c r="Z11" s="269"/>
      <c r="AA11" s="40" t="s">
        <v>184</v>
      </c>
      <c r="AB11" s="270" t="s">
        <v>194</v>
      </c>
      <c r="AC11" s="271"/>
      <c r="AD11" s="269" t="s">
        <v>198</v>
      </c>
      <c r="AE11" s="269"/>
      <c r="AF11" s="269"/>
      <c r="AG11" s="269"/>
      <c r="AH11" s="269"/>
      <c r="AI11" s="269"/>
      <c r="AJ11" s="269"/>
      <c r="AK11" s="269"/>
      <c r="AL11" s="269"/>
      <c r="AM11" s="269"/>
      <c r="AN11" s="269"/>
      <c r="AO11" s="269"/>
      <c r="AP11" s="269"/>
      <c r="AQ11" s="269"/>
      <c r="AR11" s="269"/>
      <c r="AS11" s="269"/>
      <c r="AT11" s="269"/>
      <c r="AU11" s="269"/>
      <c r="AV11" s="269"/>
      <c r="AW11" s="269"/>
      <c r="AX11" s="272"/>
    </row>
    <row r="12" spans="1:63" ht="15" customHeight="1" x14ac:dyDescent="0.2">
      <c r="A12" s="34"/>
      <c r="B12" s="219"/>
      <c r="C12" s="220"/>
      <c r="D12" s="220"/>
      <c r="E12" s="221"/>
      <c r="F12" s="219"/>
      <c r="G12" s="220"/>
      <c r="H12" s="220"/>
      <c r="I12" s="220"/>
      <c r="J12" s="220"/>
      <c r="K12" s="220"/>
      <c r="L12" s="221"/>
      <c r="M12" s="219"/>
      <c r="N12" s="220"/>
      <c r="O12" s="220"/>
      <c r="P12" s="220"/>
      <c r="Q12" s="221"/>
      <c r="R12" s="273">
        <v>54</v>
      </c>
      <c r="S12" s="274"/>
      <c r="T12" s="274"/>
      <c r="U12" s="274"/>
      <c r="V12" s="275"/>
      <c r="W12" s="276" t="s">
        <v>199</v>
      </c>
      <c r="X12" s="276"/>
      <c r="Y12" s="276"/>
      <c r="Z12" s="276"/>
      <c r="AA12" s="276"/>
      <c r="AB12" s="276"/>
      <c r="AC12" s="276"/>
      <c r="AD12" s="276"/>
      <c r="AE12" s="276"/>
      <c r="AF12" s="276"/>
      <c r="AG12" s="35" t="s">
        <v>187</v>
      </c>
      <c r="AH12" s="277" t="s">
        <v>200</v>
      </c>
      <c r="AI12" s="276"/>
      <c r="AJ12" s="276"/>
      <c r="AK12" s="276"/>
      <c r="AL12" s="276"/>
      <c r="AM12" s="276"/>
      <c r="AN12" s="278"/>
      <c r="AO12" s="241" t="s">
        <v>188</v>
      </c>
      <c r="AP12" s="242"/>
      <c r="AQ12" s="277" t="s">
        <v>195</v>
      </c>
      <c r="AR12" s="278"/>
      <c r="AS12" s="38" t="s">
        <v>184</v>
      </c>
      <c r="AT12" s="277" t="s">
        <v>196</v>
      </c>
      <c r="AU12" s="278"/>
      <c r="AV12" s="38" t="s">
        <v>184</v>
      </c>
      <c r="AW12" s="276" t="s">
        <v>197</v>
      </c>
      <c r="AX12" s="279"/>
    </row>
    <row r="13" spans="1:63" ht="20.149999999999999" customHeight="1" x14ac:dyDescent="0.2">
      <c r="A13" s="34"/>
      <c r="B13" s="216" t="s">
        <v>180</v>
      </c>
      <c r="C13" s="217"/>
      <c r="D13" s="217"/>
      <c r="E13" s="218"/>
      <c r="F13" s="210" t="str">
        <f>IF(申込書!G22="","",申込書!G22)</f>
        <v/>
      </c>
      <c r="G13" s="211"/>
      <c r="H13" s="211"/>
      <c r="I13" s="211"/>
      <c r="J13" s="211"/>
      <c r="K13" s="211"/>
      <c r="L13" s="212"/>
      <c r="M13" s="216" t="str">
        <f>IF(申込書!N22="","",申込書!N22)</f>
        <v/>
      </c>
      <c r="N13" s="217"/>
      <c r="O13" s="217"/>
      <c r="P13" s="217"/>
      <c r="Q13" s="218"/>
      <c r="R13" s="248"/>
      <c r="S13" s="249"/>
      <c r="T13" s="249"/>
      <c r="U13" s="249"/>
      <c r="V13" s="250"/>
      <c r="W13" s="244" t="s">
        <v>186</v>
      </c>
      <c r="X13" s="245"/>
      <c r="Y13" s="234"/>
      <c r="Z13" s="234"/>
      <c r="AA13" s="40" t="s">
        <v>185</v>
      </c>
      <c r="AB13" s="235"/>
      <c r="AC13" s="236"/>
      <c r="AD13" s="234"/>
      <c r="AE13" s="234"/>
      <c r="AF13" s="234"/>
      <c r="AG13" s="234"/>
      <c r="AH13" s="234"/>
      <c r="AI13" s="234"/>
      <c r="AJ13" s="234"/>
      <c r="AK13" s="234"/>
      <c r="AL13" s="234"/>
      <c r="AM13" s="234"/>
      <c r="AN13" s="234"/>
      <c r="AO13" s="234"/>
      <c r="AP13" s="234"/>
      <c r="AQ13" s="234"/>
      <c r="AR13" s="234"/>
      <c r="AS13" s="234"/>
      <c r="AT13" s="234"/>
      <c r="AU13" s="234"/>
      <c r="AV13" s="234"/>
      <c r="AW13" s="234"/>
      <c r="AX13" s="237"/>
      <c r="BK13" s="1">
        <f>IF(AND(F13&lt;&gt;"",R13&lt;&gt;""),1,0)</f>
        <v>0</v>
      </c>
    </row>
    <row r="14" spans="1:63" ht="20.149999999999999" customHeight="1" x14ac:dyDescent="0.2">
      <c r="A14" s="34"/>
      <c r="B14" s="219"/>
      <c r="C14" s="220"/>
      <c r="D14" s="220"/>
      <c r="E14" s="221"/>
      <c r="F14" s="213"/>
      <c r="G14" s="214"/>
      <c r="H14" s="214"/>
      <c r="I14" s="214"/>
      <c r="J14" s="214"/>
      <c r="K14" s="214"/>
      <c r="L14" s="215"/>
      <c r="M14" s="219"/>
      <c r="N14" s="220"/>
      <c r="O14" s="220"/>
      <c r="P14" s="220"/>
      <c r="Q14" s="221"/>
      <c r="R14" s="251" t="str">
        <f>BK14</f>
        <v/>
      </c>
      <c r="S14" s="252"/>
      <c r="T14" s="252"/>
      <c r="U14" s="252"/>
      <c r="V14" s="253"/>
      <c r="W14" s="238"/>
      <c r="X14" s="238"/>
      <c r="Y14" s="238"/>
      <c r="Z14" s="238"/>
      <c r="AA14" s="238"/>
      <c r="AB14" s="238"/>
      <c r="AC14" s="238"/>
      <c r="AD14" s="238"/>
      <c r="AE14" s="238"/>
      <c r="AF14" s="238"/>
      <c r="AG14" s="35" t="s">
        <v>187</v>
      </c>
      <c r="AH14" s="239"/>
      <c r="AI14" s="238"/>
      <c r="AJ14" s="238"/>
      <c r="AK14" s="238"/>
      <c r="AL14" s="238"/>
      <c r="AM14" s="238"/>
      <c r="AN14" s="240"/>
      <c r="AO14" s="241" t="s">
        <v>188</v>
      </c>
      <c r="AP14" s="242"/>
      <c r="AQ14" s="239"/>
      <c r="AR14" s="240"/>
      <c r="AS14" s="38" t="s">
        <v>184</v>
      </c>
      <c r="AT14" s="239"/>
      <c r="AU14" s="240"/>
      <c r="AV14" s="38" t="s">
        <v>184</v>
      </c>
      <c r="AW14" s="238"/>
      <c r="AX14" s="243"/>
      <c r="BK14" s="1" t="str">
        <f>IF(BK13=0,"",DATEDIF(R13,申込書!$BC$28,"Y"))</f>
        <v/>
      </c>
    </row>
    <row r="15" spans="1:63" ht="20.149999999999999" customHeight="1" x14ac:dyDescent="0.2">
      <c r="A15" s="34"/>
      <c r="B15" s="257" t="s">
        <v>181</v>
      </c>
      <c r="C15" s="258"/>
      <c r="D15" s="258"/>
      <c r="E15" s="259"/>
      <c r="F15" s="210" t="str">
        <f>IF(申込書!G23="","",申込書!G23)</f>
        <v/>
      </c>
      <c r="G15" s="211"/>
      <c r="H15" s="211"/>
      <c r="I15" s="211"/>
      <c r="J15" s="211"/>
      <c r="K15" s="211"/>
      <c r="L15" s="212"/>
      <c r="M15" s="216" t="str">
        <f>IF(申込書!N23="","",申込書!N23)</f>
        <v/>
      </c>
      <c r="N15" s="217"/>
      <c r="O15" s="217"/>
      <c r="P15" s="217"/>
      <c r="Q15" s="218"/>
      <c r="R15" s="254"/>
      <c r="S15" s="255"/>
      <c r="T15" s="255"/>
      <c r="U15" s="255"/>
      <c r="V15" s="256"/>
      <c r="W15" s="244" t="s">
        <v>186</v>
      </c>
      <c r="X15" s="245"/>
      <c r="Y15" s="234"/>
      <c r="Z15" s="234"/>
      <c r="AA15" s="39" t="s">
        <v>185</v>
      </c>
      <c r="AB15" s="235"/>
      <c r="AC15" s="236"/>
      <c r="AD15" s="234"/>
      <c r="AE15" s="234"/>
      <c r="AF15" s="234"/>
      <c r="AG15" s="234"/>
      <c r="AH15" s="234"/>
      <c r="AI15" s="234"/>
      <c r="AJ15" s="234"/>
      <c r="AK15" s="234"/>
      <c r="AL15" s="234"/>
      <c r="AM15" s="234"/>
      <c r="AN15" s="234"/>
      <c r="AO15" s="234"/>
      <c r="AP15" s="234"/>
      <c r="AQ15" s="234"/>
      <c r="AR15" s="234"/>
      <c r="AS15" s="234"/>
      <c r="AT15" s="234"/>
      <c r="AU15" s="234"/>
      <c r="AV15" s="234"/>
      <c r="AW15" s="234"/>
      <c r="AX15" s="237"/>
      <c r="BK15" s="1">
        <f>IF(AND(F15&lt;&gt;"",R15&lt;&gt;""),1,0)</f>
        <v>0</v>
      </c>
    </row>
    <row r="16" spans="1:63" ht="20.149999999999999" customHeight="1" x14ac:dyDescent="0.2">
      <c r="A16" s="34"/>
      <c r="B16" s="219"/>
      <c r="C16" s="220"/>
      <c r="D16" s="220"/>
      <c r="E16" s="221"/>
      <c r="F16" s="213"/>
      <c r="G16" s="214"/>
      <c r="H16" s="214"/>
      <c r="I16" s="214"/>
      <c r="J16" s="214"/>
      <c r="K16" s="214"/>
      <c r="L16" s="215"/>
      <c r="M16" s="219"/>
      <c r="N16" s="220"/>
      <c r="O16" s="220"/>
      <c r="P16" s="220"/>
      <c r="Q16" s="221"/>
      <c r="R16" s="251" t="str">
        <f>BK16</f>
        <v/>
      </c>
      <c r="S16" s="252"/>
      <c r="T16" s="252"/>
      <c r="U16" s="252"/>
      <c r="V16" s="253"/>
      <c r="W16" s="238"/>
      <c r="X16" s="238"/>
      <c r="Y16" s="238"/>
      <c r="Z16" s="238"/>
      <c r="AA16" s="238"/>
      <c r="AB16" s="238"/>
      <c r="AC16" s="238"/>
      <c r="AD16" s="238"/>
      <c r="AE16" s="238"/>
      <c r="AF16" s="238"/>
      <c r="AG16" s="35" t="s">
        <v>187</v>
      </c>
      <c r="AH16" s="239"/>
      <c r="AI16" s="238"/>
      <c r="AJ16" s="238"/>
      <c r="AK16" s="238"/>
      <c r="AL16" s="238"/>
      <c r="AM16" s="238"/>
      <c r="AN16" s="240"/>
      <c r="AO16" s="241" t="s">
        <v>188</v>
      </c>
      <c r="AP16" s="242"/>
      <c r="AQ16" s="239"/>
      <c r="AR16" s="240"/>
      <c r="AS16" s="38" t="s">
        <v>184</v>
      </c>
      <c r="AT16" s="239"/>
      <c r="AU16" s="240"/>
      <c r="AV16" s="38" t="s">
        <v>184</v>
      </c>
      <c r="AW16" s="238"/>
      <c r="AX16" s="243"/>
      <c r="BK16" s="1" t="str">
        <f>IF(BK15=0,"",DATEDIF(R15,申込書!$BC$28,"Y"))</f>
        <v/>
      </c>
    </row>
    <row r="17" spans="1:63" ht="20.149999999999999" customHeight="1" x14ac:dyDescent="0.2">
      <c r="A17" s="34"/>
      <c r="B17" s="216" t="s">
        <v>182</v>
      </c>
      <c r="C17" s="217"/>
      <c r="D17" s="217"/>
      <c r="E17" s="218"/>
      <c r="F17" s="210" t="str">
        <f>IF(申込書!G24="","",申込書!G24)</f>
        <v/>
      </c>
      <c r="G17" s="211"/>
      <c r="H17" s="211"/>
      <c r="I17" s="211"/>
      <c r="J17" s="211"/>
      <c r="K17" s="211"/>
      <c r="L17" s="212"/>
      <c r="M17" s="216" t="str">
        <f>IF(申込書!N24="","",申込書!N24)</f>
        <v/>
      </c>
      <c r="N17" s="217"/>
      <c r="O17" s="217"/>
      <c r="P17" s="217"/>
      <c r="Q17" s="218"/>
      <c r="R17" s="254"/>
      <c r="S17" s="255"/>
      <c r="T17" s="255"/>
      <c r="U17" s="255"/>
      <c r="V17" s="256"/>
      <c r="W17" s="244" t="s">
        <v>186</v>
      </c>
      <c r="X17" s="245"/>
      <c r="Y17" s="235"/>
      <c r="Z17" s="236"/>
      <c r="AA17" s="37" t="s">
        <v>185</v>
      </c>
      <c r="AB17" s="235"/>
      <c r="AC17" s="236"/>
      <c r="AD17" s="234"/>
      <c r="AE17" s="234"/>
      <c r="AF17" s="234"/>
      <c r="AG17" s="234"/>
      <c r="AH17" s="234"/>
      <c r="AI17" s="234"/>
      <c r="AJ17" s="234"/>
      <c r="AK17" s="234"/>
      <c r="AL17" s="234"/>
      <c r="AM17" s="234"/>
      <c r="AN17" s="234"/>
      <c r="AO17" s="234"/>
      <c r="AP17" s="234"/>
      <c r="AQ17" s="234"/>
      <c r="AR17" s="234"/>
      <c r="AS17" s="234"/>
      <c r="AT17" s="234"/>
      <c r="AU17" s="234"/>
      <c r="AV17" s="234"/>
      <c r="AW17" s="234"/>
      <c r="AX17" s="237"/>
      <c r="BK17" s="1">
        <f>IF(AND(F17&lt;&gt;"",R17&lt;&gt;""),1,0)</f>
        <v>0</v>
      </c>
    </row>
    <row r="18" spans="1:63" ht="20.149999999999999" customHeight="1" x14ac:dyDescent="0.2">
      <c r="A18" s="34"/>
      <c r="B18" s="219"/>
      <c r="C18" s="220"/>
      <c r="D18" s="220"/>
      <c r="E18" s="221"/>
      <c r="F18" s="213"/>
      <c r="G18" s="214"/>
      <c r="H18" s="214"/>
      <c r="I18" s="214"/>
      <c r="J18" s="214"/>
      <c r="K18" s="214"/>
      <c r="L18" s="215"/>
      <c r="M18" s="219"/>
      <c r="N18" s="220"/>
      <c r="O18" s="220"/>
      <c r="P18" s="220"/>
      <c r="Q18" s="221"/>
      <c r="R18" s="251" t="str">
        <f>BK18</f>
        <v/>
      </c>
      <c r="S18" s="252"/>
      <c r="T18" s="252"/>
      <c r="U18" s="252"/>
      <c r="V18" s="253"/>
      <c r="W18" s="238"/>
      <c r="X18" s="238"/>
      <c r="Y18" s="238"/>
      <c r="Z18" s="238"/>
      <c r="AA18" s="238"/>
      <c r="AB18" s="238"/>
      <c r="AC18" s="238"/>
      <c r="AD18" s="238"/>
      <c r="AE18" s="238"/>
      <c r="AF18" s="238"/>
      <c r="AG18" s="35" t="s">
        <v>187</v>
      </c>
      <c r="AH18" s="239"/>
      <c r="AI18" s="238"/>
      <c r="AJ18" s="238"/>
      <c r="AK18" s="238"/>
      <c r="AL18" s="238"/>
      <c r="AM18" s="238"/>
      <c r="AN18" s="240"/>
      <c r="AO18" s="241" t="s">
        <v>188</v>
      </c>
      <c r="AP18" s="242"/>
      <c r="AQ18" s="239"/>
      <c r="AR18" s="240"/>
      <c r="AS18" s="38" t="s">
        <v>184</v>
      </c>
      <c r="AT18" s="239"/>
      <c r="AU18" s="240"/>
      <c r="AV18" s="38" t="s">
        <v>184</v>
      </c>
      <c r="AW18" s="238"/>
      <c r="AX18" s="243"/>
      <c r="BK18" s="1" t="str">
        <f>IF(BK17=0,"",DATEDIF(R17,申込書!$BC$28,"Y"))</f>
        <v/>
      </c>
    </row>
    <row r="19" spans="1:63" ht="20.149999999999999" customHeight="1" x14ac:dyDescent="0.2">
      <c r="A19" s="34"/>
      <c r="B19" s="257" t="s">
        <v>183</v>
      </c>
      <c r="C19" s="258"/>
      <c r="D19" s="258"/>
      <c r="E19" s="259"/>
      <c r="F19" s="210" t="str">
        <f>IF(申込書!G25="","",申込書!G25)</f>
        <v/>
      </c>
      <c r="G19" s="211"/>
      <c r="H19" s="211"/>
      <c r="I19" s="211"/>
      <c r="J19" s="211"/>
      <c r="K19" s="211"/>
      <c r="L19" s="212"/>
      <c r="M19" s="216" t="str">
        <f>IF(申込書!N25="","",申込書!N25)</f>
        <v/>
      </c>
      <c r="N19" s="217"/>
      <c r="O19" s="217"/>
      <c r="P19" s="217"/>
      <c r="Q19" s="218"/>
      <c r="R19" s="254"/>
      <c r="S19" s="255"/>
      <c r="T19" s="255"/>
      <c r="U19" s="255"/>
      <c r="V19" s="256"/>
      <c r="W19" s="244" t="s">
        <v>186</v>
      </c>
      <c r="X19" s="245"/>
      <c r="Y19" s="234"/>
      <c r="Z19" s="234"/>
      <c r="AA19" s="39" t="s">
        <v>185</v>
      </c>
      <c r="AB19" s="235"/>
      <c r="AC19" s="236"/>
      <c r="AD19" s="234"/>
      <c r="AE19" s="234"/>
      <c r="AF19" s="234"/>
      <c r="AG19" s="234"/>
      <c r="AH19" s="234"/>
      <c r="AI19" s="234"/>
      <c r="AJ19" s="234"/>
      <c r="AK19" s="234"/>
      <c r="AL19" s="234"/>
      <c r="AM19" s="234"/>
      <c r="AN19" s="234"/>
      <c r="AO19" s="234"/>
      <c r="AP19" s="234"/>
      <c r="AQ19" s="234"/>
      <c r="AR19" s="234"/>
      <c r="AS19" s="234"/>
      <c r="AT19" s="234"/>
      <c r="AU19" s="234"/>
      <c r="AV19" s="234"/>
      <c r="AW19" s="234"/>
      <c r="AX19" s="237"/>
      <c r="BK19" s="1">
        <f>IF(AND(F19&lt;&gt;"",R19&lt;&gt;""),1,0)</f>
        <v>0</v>
      </c>
    </row>
    <row r="20" spans="1:63" ht="20.149999999999999" customHeight="1" x14ac:dyDescent="0.2">
      <c r="A20" s="34"/>
      <c r="B20" s="219"/>
      <c r="C20" s="220"/>
      <c r="D20" s="220"/>
      <c r="E20" s="221"/>
      <c r="F20" s="213"/>
      <c r="G20" s="214"/>
      <c r="H20" s="214"/>
      <c r="I20" s="214"/>
      <c r="J20" s="214"/>
      <c r="K20" s="214"/>
      <c r="L20" s="215"/>
      <c r="M20" s="219"/>
      <c r="N20" s="220"/>
      <c r="O20" s="220"/>
      <c r="P20" s="220"/>
      <c r="Q20" s="221"/>
      <c r="R20" s="251" t="str">
        <f>BK20</f>
        <v/>
      </c>
      <c r="S20" s="252"/>
      <c r="T20" s="252"/>
      <c r="U20" s="252"/>
      <c r="V20" s="253"/>
      <c r="W20" s="238"/>
      <c r="X20" s="238"/>
      <c r="Y20" s="238"/>
      <c r="Z20" s="238"/>
      <c r="AA20" s="238"/>
      <c r="AB20" s="238"/>
      <c r="AC20" s="238"/>
      <c r="AD20" s="238"/>
      <c r="AE20" s="238"/>
      <c r="AF20" s="238"/>
      <c r="AG20" s="35" t="s">
        <v>187</v>
      </c>
      <c r="AH20" s="239"/>
      <c r="AI20" s="238"/>
      <c r="AJ20" s="238"/>
      <c r="AK20" s="238"/>
      <c r="AL20" s="238"/>
      <c r="AM20" s="238"/>
      <c r="AN20" s="240"/>
      <c r="AO20" s="241" t="s">
        <v>188</v>
      </c>
      <c r="AP20" s="242"/>
      <c r="AQ20" s="239"/>
      <c r="AR20" s="240"/>
      <c r="AS20" s="38" t="s">
        <v>184</v>
      </c>
      <c r="AT20" s="239"/>
      <c r="AU20" s="240"/>
      <c r="AV20" s="38" t="s">
        <v>184</v>
      </c>
      <c r="AW20" s="238"/>
      <c r="AX20" s="243"/>
      <c r="BK20" s="1" t="str">
        <f>IF(BK19=0,"",DATEDIF(R19,申込書!$BC$28,"Y"))</f>
        <v/>
      </c>
    </row>
    <row r="21" spans="1:63" ht="20.149999999999999" customHeight="1" x14ac:dyDescent="0.2">
      <c r="A21" s="34"/>
      <c r="B21" s="216">
        <v>1</v>
      </c>
      <c r="C21" s="217"/>
      <c r="D21" s="217"/>
      <c r="E21" s="218"/>
      <c r="F21" s="210" t="str">
        <f>IF(申込書!D31="","",申込書!D31)</f>
        <v/>
      </c>
      <c r="G21" s="211"/>
      <c r="H21" s="211"/>
      <c r="I21" s="211"/>
      <c r="J21" s="211"/>
      <c r="K21" s="211"/>
      <c r="L21" s="212"/>
      <c r="M21" s="204" t="s">
        <v>189</v>
      </c>
      <c r="N21" s="205"/>
      <c r="O21" s="205"/>
      <c r="P21" s="205"/>
      <c r="Q21" s="206"/>
      <c r="R21" s="225" t="str">
        <f>IF(申込書!N30="","",申込書!N30)</f>
        <v/>
      </c>
      <c r="S21" s="226"/>
      <c r="T21" s="226"/>
      <c r="U21" s="226"/>
      <c r="V21" s="227"/>
      <c r="W21" s="244" t="s">
        <v>186</v>
      </c>
      <c r="X21" s="245"/>
      <c r="Y21" s="234"/>
      <c r="Z21" s="234"/>
      <c r="AA21" s="40" t="s">
        <v>185</v>
      </c>
      <c r="AB21" s="235"/>
      <c r="AC21" s="236"/>
      <c r="AD21" s="234"/>
      <c r="AE21" s="234"/>
      <c r="AF21" s="234"/>
      <c r="AG21" s="234"/>
      <c r="AH21" s="234"/>
      <c r="AI21" s="234"/>
      <c r="AJ21" s="234"/>
      <c r="AK21" s="234"/>
      <c r="AL21" s="234"/>
      <c r="AM21" s="234"/>
      <c r="AN21" s="234"/>
      <c r="AO21" s="234"/>
      <c r="AP21" s="234"/>
      <c r="AQ21" s="234"/>
      <c r="AR21" s="234"/>
      <c r="AS21" s="234"/>
      <c r="AT21" s="234"/>
      <c r="AU21" s="234"/>
      <c r="AV21" s="234"/>
      <c r="AW21" s="234"/>
      <c r="AX21" s="237"/>
      <c r="BK21" s="1">
        <f>IF(AND(F21&lt;&gt;"",R21&lt;&gt;""),1,0)</f>
        <v>0</v>
      </c>
    </row>
    <row r="22" spans="1:63" ht="20.149999999999999" customHeight="1" x14ac:dyDescent="0.2">
      <c r="A22" s="34"/>
      <c r="B22" s="219"/>
      <c r="C22" s="220"/>
      <c r="D22" s="220"/>
      <c r="E22" s="221"/>
      <c r="F22" s="213"/>
      <c r="G22" s="214"/>
      <c r="H22" s="214"/>
      <c r="I22" s="214"/>
      <c r="J22" s="214"/>
      <c r="K22" s="214"/>
      <c r="L22" s="215"/>
      <c r="M22" s="207"/>
      <c r="N22" s="208"/>
      <c r="O22" s="208"/>
      <c r="P22" s="208"/>
      <c r="Q22" s="209"/>
      <c r="R22" s="228" t="str">
        <f>IF(申込書!N31="","",申込書!N31)</f>
        <v/>
      </c>
      <c r="S22" s="229"/>
      <c r="T22" s="229"/>
      <c r="U22" s="229"/>
      <c r="V22" s="230"/>
      <c r="W22" s="238"/>
      <c r="X22" s="238"/>
      <c r="Y22" s="238"/>
      <c r="Z22" s="238"/>
      <c r="AA22" s="238"/>
      <c r="AB22" s="238"/>
      <c r="AC22" s="238"/>
      <c r="AD22" s="238"/>
      <c r="AE22" s="238"/>
      <c r="AF22" s="238"/>
      <c r="AG22" s="35" t="s">
        <v>187</v>
      </c>
      <c r="AH22" s="239"/>
      <c r="AI22" s="238"/>
      <c r="AJ22" s="238"/>
      <c r="AK22" s="238"/>
      <c r="AL22" s="238"/>
      <c r="AM22" s="238"/>
      <c r="AN22" s="240"/>
      <c r="AO22" s="241" t="s">
        <v>188</v>
      </c>
      <c r="AP22" s="242"/>
      <c r="AQ22" s="239"/>
      <c r="AR22" s="240"/>
      <c r="AS22" s="38" t="s">
        <v>184</v>
      </c>
      <c r="AT22" s="239"/>
      <c r="AU22" s="240"/>
      <c r="AV22" s="38" t="s">
        <v>184</v>
      </c>
      <c r="AW22" s="238"/>
      <c r="AX22" s="243"/>
      <c r="BK22" s="1" t="str">
        <f>IF(BK21=0,"",DATEDIF(R21,申込書!$BC$28,"Y"))</f>
        <v/>
      </c>
    </row>
    <row r="23" spans="1:63" ht="20.149999999999999" customHeight="1" x14ac:dyDescent="0.2">
      <c r="A23" s="34"/>
      <c r="B23" s="216">
        <v>2</v>
      </c>
      <c r="C23" s="217"/>
      <c r="D23" s="217"/>
      <c r="E23" s="218"/>
      <c r="F23" s="210" t="str">
        <f>IF(申込書!D33="","",申込書!D33)</f>
        <v/>
      </c>
      <c r="G23" s="211"/>
      <c r="H23" s="211"/>
      <c r="I23" s="211"/>
      <c r="J23" s="211"/>
      <c r="K23" s="211"/>
      <c r="L23" s="212"/>
      <c r="M23" s="204" t="s">
        <v>189</v>
      </c>
      <c r="N23" s="205"/>
      <c r="O23" s="205"/>
      <c r="P23" s="205"/>
      <c r="Q23" s="206"/>
      <c r="R23" s="225" t="str">
        <f>IF(申込書!N32="","",申込書!N32)</f>
        <v/>
      </c>
      <c r="S23" s="226"/>
      <c r="T23" s="226"/>
      <c r="U23" s="226"/>
      <c r="V23" s="227"/>
      <c r="W23" s="247" t="s">
        <v>186</v>
      </c>
      <c r="X23" s="247"/>
      <c r="Y23" s="235"/>
      <c r="Z23" s="246"/>
      <c r="AA23" s="39" t="s">
        <v>185</v>
      </c>
      <c r="AB23" s="235"/>
      <c r="AC23" s="236"/>
      <c r="AD23" s="234"/>
      <c r="AE23" s="234"/>
      <c r="AF23" s="234"/>
      <c r="AG23" s="234"/>
      <c r="AH23" s="234"/>
      <c r="AI23" s="234"/>
      <c r="AJ23" s="234"/>
      <c r="AK23" s="234"/>
      <c r="AL23" s="234"/>
      <c r="AM23" s="234"/>
      <c r="AN23" s="234"/>
      <c r="AO23" s="234"/>
      <c r="AP23" s="234"/>
      <c r="AQ23" s="234"/>
      <c r="AR23" s="234"/>
      <c r="AS23" s="234"/>
      <c r="AT23" s="234"/>
      <c r="AU23" s="234"/>
      <c r="AV23" s="234"/>
      <c r="AW23" s="234"/>
      <c r="AX23" s="237"/>
      <c r="BK23" s="1">
        <f>IF(AND(F23&lt;&gt;"",R23&lt;&gt;""),1,0)</f>
        <v>0</v>
      </c>
    </row>
    <row r="24" spans="1:63" ht="20.149999999999999" customHeight="1" x14ac:dyDescent="0.2">
      <c r="A24" s="34"/>
      <c r="B24" s="219"/>
      <c r="C24" s="220"/>
      <c r="D24" s="220"/>
      <c r="E24" s="221"/>
      <c r="F24" s="213"/>
      <c r="G24" s="214"/>
      <c r="H24" s="214"/>
      <c r="I24" s="214"/>
      <c r="J24" s="214"/>
      <c r="K24" s="214"/>
      <c r="L24" s="215"/>
      <c r="M24" s="207"/>
      <c r="N24" s="208"/>
      <c r="O24" s="208"/>
      <c r="P24" s="208"/>
      <c r="Q24" s="209"/>
      <c r="R24" s="228" t="str">
        <f>IF(申込書!N33="","",申込書!N33)</f>
        <v/>
      </c>
      <c r="S24" s="229"/>
      <c r="T24" s="229"/>
      <c r="U24" s="229"/>
      <c r="V24" s="230"/>
      <c r="W24" s="238"/>
      <c r="X24" s="238"/>
      <c r="Y24" s="238"/>
      <c r="Z24" s="238"/>
      <c r="AA24" s="238"/>
      <c r="AB24" s="238"/>
      <c r="AC24" s="238"/>
      <c r="AD24" s="238"/>
      <c r="AE24" s="238"/>
      <c r="AF24" s="238"/>
      <c r="AG24" s="35" t="s">
        <v>187</v>
      </c>
      <c r="AH24" s="239"/>
      <c r="AI24" s="238"/>
      <c r="AJ24" s="238"/>
      <c r="AK24" s="238"/>
      <c r="AL24" s="238"/>
      <c r="AM24" s="238"/>
      <c r="AN24" s="240"/>
      <c r="AO24" s="241" t="s">
        <v>188</v>
      </c>
      <c r="AP24" s="242"/>
      <c r="AQ24" s="239"/>
      <c r="AR24" s="240"/>
      <c r="AS24" s="38" t="s">
        <v>184</v>
      </c>
      <c r="AT24" s="239"/>
      <c r="AU24" s="240"/>
      <c r="AV24" s="38" t="s">
        <v>184</v>
      </c>
      <c r="AW24" s="238"/>
      <c r="AX24" s="243"/>
      <c r="BK24" s="1" t="str">
        <f>IF(BK23=0,"",DATEDIF(R23,申込書!$BC$28,"Y"))</f>
        <v/>
      </c>
    </row>
    <row r="25" spans="1:63" ht="20.149999999999999" customHeight="1" x14ac:dyDescent="0.2">
      <c r="A25" s="34"/>
      <c r="B25" s="216">
        <v>3</v>
      </c>
      <c r="C25" s="217"/>
      <c r="D25" s="217"/>
      <c r="E25" s="218"/>
      <c r="F25" s="210" t="str">
        <f>IF(申込書!D35="","",申込書!D35)</f>
        <v/>
      </c>
      <c r="G25" s="211"/>
      <c r="H25" s="211"/>
      <c r="I25" s="211"/>
      <c r="J25" s="211"/>
      <c r="K25" s="211"/>
      <c r="L25" s="212"/>
      <c r="M25" s="204" t="s">
        <v>189</v>
      </c>
      <c r="N25" s="205"/>
      <c r="O25" s="205"/>
      <c r="P25" s="205"/>
      <c r="Q25" s="206"/>
      <c r="R25" s="225" t="str">
        <f>IF(申込書!N34="","",申込書!N34)</f>
        <v/>
      </c>
      <c r="S25" s="226"/>
      <c r="T25" s="226"/>
      <c r="U25" s="226"/>
      <c r="V25" s="227"/>
      <c r="W25" s="247" t="s">
        <v>186</v>
      </c>
      <c r="X25" s="247"/>
      <c r="Y25" s="235"/>
      <c r="Z25" s="246"/>
      <c r="AA25" s="40" t="s">
        <v>185</v>
      </c>
      <c r="AB25" s="235"/>
      <c r="AC25" s="236"/>
      <c r="AD25" s="234"/>
      <c r="AE25" s="234"/>
      <c r="AF25" s="234"/>
      <c r="AG25" s="234"/>
      <c r="AH25" s="234"/>
      <c r="AI25" s="234"/>
      <c r="AJ25" s="234"/>
      <c r="AK25" s="234"/>
      <c r="AL25" s="234"/>
      <c r="AM25" s="234"/>
      <c r="AN25" s="234"/>
      <c r="AO25" s="234"/>
      <c r="AP25" s="234"/>
      <c r="AQ25" s="234"/>
      <c r="AR25" s="234"/>
      <c r="AS25" s="234"/>
      <c r="AT25" s="234"/>
      <c r="AU25" s="234"/>
      <c r="AV25" s="234"/>
      <c r="AW25" s="234"/>
      <c r="AX25" s="237"/>
      <c r="BK25" s="1">
        <f>IF(AND(F25&lt;&gt;"",R25&lt;&gt;""),1,0)</f>
        <v>0</v>
      </c>
    </row>
    <row r="26" spans="1:63" ht="20.149999999999999" customHeight="1" x14ac:dyDescent="0.2">
      <c r="A26" s="34"/>
      <c r="B26" s="219"/>
      <c r="C26" s="220"/>
      <c r="D26" s="220"/>
      <c r="E26" s="221"/>
      <c r="F26" s="213"/>
      <c r="G26" s="214"/>
      <c r="H26" s="214"/>
      <c r="I26" s="214"/>
      <c r="J26" s="214"/>
      <c r="K26" s="214"/>
      <c r="L26" s="215"/>
      <c r="M26" s="207"/>
      <c r="N26" s="208"/>
      <c r="O26" s="208"/>
      <c r="P26" s="208"/>
      <c r="Q26" s="209"/>
      <c r="R26" s="228" t="str">
        <f>IF(申込書!N35="","",申込書!N35)</f>
        <v/>
      </c>
      <c r="S26" s="229"/>
      <c r="T26" s="229"/>
      <c r="U26" s="229"/>
      <c r="V26" s="230"/>
      <c r="W26" s="238"/>
      <c r="X26" s="238"/>
      <c r="Y26" s="238"/>
      <c r="Z26" s="238"/>
      <c r="AA26" s="238"/>
      <c r="AB26" s="238"/>
      <c r="AC26" s="238"/>
      <c r="AD26" s="238"/>
      <c r="AE26" s="238"/>
      <c r="AF26" s="238"/>
      <c r="AG26" s="35" t="s">
        <v>187</v>
      </c>
      <c r="AH26" s="239"/>
      <c r="AI26" s="238"/>
      <c r="AJ26" s="238"/>
      <c r="AK26" s="238"/>
      <c r="AL26" s="238"/>
      <c r="AM26" s="238"/>
      <c r="AN26" s="240"/>
      <c r="AO26" s="241" t="s">
        <v>188</v>
      </c>
      <c r="AP26" s="242"/>
      <c r="AQ26" s="239"/>
      <c r="AR26" s="240"/>
      <c r="AS26" s="38" t="s">
        <v>184</v>
      </c>
      <c r="AT26" s="239"/>
      <c r="AU26" s="240"/>
      <c r="AV26" s="38" t="s">
        <v>184</v>
      </c>
      <c r="AW26" s="238"/>
      <c r="AX26" s="243"/>
      <c r="BK26" s="1" t="str">
        <f>IF(BK25=0,"",DATEDIF(R25,申込書!$BC$28,"Y"))</f>
        <v/>
      </c>
    </row>
    <row r="27" spans="1:63" ht="20.149999999999999" customHeight="1" x14ac:dyDescent="0.2">
      <c r="A27" s="34"/>
      <c r="B27" s="216">
        <v>4</v>
      </c>
      <c r="C27" s="217"/>
      <c r="D27" s="217"/>
      <c r="E27" s="218"/>
      <c r="F27" s="210" t="str">
        <f>IF(申込書!D37="","",申込書!D37)</f>
        <v/>
      </c>
      <c r="G27" s="211"/>
      <c r="H27" s="211"/>
      <c r="I27" s="211"/>
      <c r="J27" s="211"/>
      <c r="K27" s="211"/>
      <c r="L27" s="212"/>
      <c r="M27" s="204" t="s">
        <v>189</v>
      </c>
      <c r="N27" s="205"/>
      <c r="O27" s="205"/>
      <c r="P27" s="205"/>
      <c r="Q27" s="206"/>
      <c r="R27" s="225" t="str">
        <f>IF(申込書!N36="","",申込書!N36)</f>
        <v/>
      </c>
      <c r="S27" s="226"/>
      <c r="T27" s="226"/>
      <c r="U27" s="226"/>
      <c r="V27" s="227"/>
      <c r="W27" s="247" t="s">
        <v>186</v>
      </c>
      <c r="X27" s="247"/>
      <c r="Y27" s="235"/>
      <c r="Z27" s="246"/>
      <c r="AA27" s="39" t="s">
        <v>185</v>
      </c>
      <c r="AB27" s="235"/>
      <c r="AC27" s="236"/>
      <c r="AD27" s="234"/>
      <c r="AE27" s="234"/>
      <c r="AF27" s="234"/>
      <c r="AG27" s="234"/>
      <c r="AH27" s="234"/>
      <c r="AI27" s="234"/>
      <c r="AJ27" s="234"/>
      <c r="AK27" s="234"/>
      <c r="AL27" s="234"/>
      <c r="AM27" s="234"/>
      <c r="AN27" s="234"/>
      <c r="AO27" s="234"/>
      <c r="AP27" s="234"/>
      <c r="AQ27" s="234"/>
      <c r="AR27" s="234"/>
      <c r="AS27" s="234"/>
      <c r="AT27" s="234"/>
      <c r="AU27" s="234"/>
      <c r="AV27" s="234"/>
      <c r="AW27" s="234"/>
      <c r="AX27" s="237"/>
      <c r="BK27" s="1">
        <f>IF(AND(F27&lt;&gt;"",R27&lt;&gt;""),1,0)</f>
        <v>0</v>
      </c>
    </row>
    <row r="28" spans="1:63" ht="20.149999999999999" customHeight="1" x14ac:dyDescent="0.2">
      <c r="A28" s="34"/>
      <c r="B28" s="219"/>
      <c r="C28" s="220"/>
      <c r="D28" s="220"/>
      <c r="E28" s="221"/>
      <c r="F28" s="213"/>
      <c r="G28" s="214"/>
      <c r="H28" s="214"/>
      <c r="I28" s="214"/>
      <c r="J28" s="214"/>
      <c r="K28" s="214"/>
      <c r="L28" s="215"/>
      <c r="M28" s="207"/>
      <c r="N28" s="208"/>
      <c r="O28" s="208"/>
      <c r="P28" s="208"/>
      <c r="Q28" s="209"/>
      <c r="R28" s="228" t="str">
        <f>IF(申込書!N37="","",申込書!N37)</f>
        <v/>
      </c>
      <c r="S28" s="229"/>
      <c r="T28" s="229"/>
      <c r="U28" s="229"/>
      <c r="V28" s="230"/>
      <c r="W28" s="238"/>
      <c r="X28" s="238"/>
      <c r="Y28" s="238"/>
      <c r="Z28" s="238"/>
      <c r="AA28" s="238"/>
      <c r="AB28" s="238"/>
      <c r="AC28" s="238"/>
      <c r="AD28" s="238"/>
      <c r="AE28" s="238"/>
      <c r="AF28" s="238"/>
      <c r="AG28" s="35" t="s">
        <v>187</v>
      </c>
      <c r="AH28" s="239"/>
      <c r="AI28" s="238"/>
      <c r="AJ28" s="238"/>
      <c r="AK28" s="238"/>
      <c r="AL28" s="238"/>
      <c r="AM28" s="238"/>
      <c r="AN28" s="240"/>
      <c r="AO28" s="241" t="s">
        <v>188</v>
      </c>
      <c r="AP28" s="242"/>
      <c r="AQ28" s="239"/>
      <c r="AR28" s="240"/>
      <c r="AS28" s="38" t="s">
        <v>184</v>
      </c>
      <c r="AT28" s="239"/>
      <c r="AU28" s="240"/>
      <c r="AV28" s="38" t="s">
        <v>184</v>
      </c>
      <c r="AW28" s="238"/>
      <c r="AX28" s="243"/>
      <c r="BK28" s="1" t="str">
        <f>IF(BK27=0,"",DATEDIF(R27,申込書!$BC$28,"Y"))</f>
        <v/>
      </c>
    </row>
    <row r="29" spans="1:63" ht="20.149999999999999" customHeight="1" x14ac:dyDescent="0.2">
      <c r="A29" s="34"/>
      <c r="B29" s="216">
        <v>5</v>
      </c>
      <c r="C29" s="217"/>
      <c r="D29" s="217"/>
      <c r="E29" s="218"/>
      <c r="F29" s="210" t="str">
        <f>IF(申込書!D39="","",申込書!D39)</f>
        <v/>
      </c>
      <c r="G29" s="211"/>
      <c r="H29" s="211"/>
      <c r="I29" s="211"/>
      <c r="J29" s="211"/>
      <c r="K29" s="211"/>
      <c r="L29" s="212"/>
      <c r="M29" s="204" t="s">
        <v>189</v>
      </c>
      <c r="N29" s="205"/>
      <c r="O29" s="205"/>
      <c r="P29" s="205"/>
      <c r="Q29" s="206"/>
      <c r="R29" s="231" t="str">
        <f>IF(申込書!N38="","",申込書!N38)</f>
        <v/>
      </c>
      <c r="S29" s="232"/>
      <c r="T29" s="232"/>
      <c r="U29" s="232"/>
      <c r="V29" s="233"/>
      <c r="W29" s="247" t="s">
        <v>186</v>
      </c>
      <c r="X29" s="247"/>
      <c r="Y29" s="235"/>
      <c r="Z29" s="236"/>
      <c r="AA29" s="37" t="s">
        <v>185</v>
      </c>
      <c r="AB29" s="235"/>
      <c r="AC29" s="236"/>
      <c r="AD29" s="234"/>
      <c r="AE29" s="234"/>
      <c r="AF29" s="234"/>
      <c r="AG29" s="234"/>
      <c r="AH29" s="234"/>
      <c r="AI29" s="234"/>
      <c r="AJ29" s="234"/>
      <c r="AK29" s="234"/>
      <c r="AL29" s="234"/>
      <c r="AM29" s="234"/>
      <c r="AN29" s="234"/>
      <c r="AO29" s="234"/>
      <c r="AP29" s="234"/>
      <c r="AQ29" s="234"/>
      <c r="AR29" s="234"/>
      <c r="AS29" s="234"/>
      <c r="AT29" s="234"/>
      <c r="AU29" s="234"/>
      <c r="AV29" s="234"/>
      <c r="AW29" s="234"/>
      <c r="AX29" s="237"/>
      <c r="BK29" s="1">
        <f>IF(AND(F29&lt;&gt;"",R29&lt;&gt;""),1,0)</f>
        <v>0</v>
      </c>
    </row>
    <row r="30" spans="1:63" ht="20.149999999999999" customHeight="1" x14ac:dyDescent="0.2">
      <c r="A30" s="34"/>
      <c r="B30" s="219"/>
      <c r="C30" s="220"/>
      <c r="D30" s="220"/>
      <c r="E30" s="221"/>
      <c r="F30" s="213"/>
      <c r="G30" s="214"/>
      <c r="H30" s="214"/>
      <c r="I30" s="214"/>
      <c r="J30" s="214"/>
      <c r="K30" s="214"/>
      <c r="L30" s="215"/>
      <c r="M30" s="207"/>
      <c r="N30" s="208"/>
      <c r="O30" s="208"/>
      <c r="P30" s="208"/>
      <c r="Q30" s="209"/>
      <c r="R30" s="222" t="str">
        <f>IF(申込書!N39="","",申込書!N39)</f>
        <v/>
      </c>
      <c r="S30" s="223"/>
      <c r="T30" s="223"/>
      <c r="U30" s="223"/>
      <c r="V30" s="224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35" t="s">
        <v>187</v>
      </c>
      <c r="AH30" s="239"/>
      <c r="AI30" s="238"/>
      <c r="AJ30" s="238"/>
      <c r="AK30" s="238"/>
      <c r="AL30" s="238"/>
      <c r="AM30" s="238"/>
      <c r="AN30" s="240"/>
      <c r="AO30" s="241" t="s">
        <v>188</v>
      </c>
      <c r="AP30" s="242"/>
      <c r="AQ30" s="239"/>
      <c r="AR30" s="240"/>
      <c r="AS30" s="38" t="s">
        <v>184</v>
      </c>
      <c r="AT30" s="239"/>
      <c r="AU30" s="240"/>
      <c r="AV30" s="38" t="s">
        <v>184</v>
      </c>
      <c r="AW30" s="238"/>
      <c r="AX30" s="243"/>
      <c r="BK30" s="1" t="str">
        <f>IF(BK29=0,"",DATEDIF(R29,申込書!$BC$28,"Y"))</f>
        <v/>
      </c>
    </row>
    <row r="31" spans="1:63" ht="20.149999999999999" customHeight="1" x14ac:dyDescent="0.2">
      <c r="A31" s="34"/>
      <c r="B31" s="216">
        <v>6</v>
      </c>
      <c r="C31" s="217"/>
      <c r="D31" s="217"/>
      <c r="E31" s="218"/>
      <c r="F31" s="210" t="str">
        <f>IF(申込書!D41="","",申込書!D41)</f>
        <v/>
      </c>
      <c r="G31" s="211"/>
      <c r="H31" s="211"/>
      <c r="I31" s="211"/>
      <c r="J31" s="211"/>
      <c r="K31" s="211"/>
      <c r="L31" s="212"/>
      <c r="M31" s="204" t="s">
        <v>189</v>
      </c>
      <c r="N31" s="205"/>
      <c r="O31" s="205"/>
      <c r="P31" s="205"/>
      <c r="Q31" s="206"/>
      <c r="R31" s="231" t="str">
        <f>IF(申込書!N40="","",申込書!N40)</f>
        <v/>
      </c>
      <c r="S31" s="232"/>
      <c r="T31" s="232"/>
      <c r="U31" s="232"/>
      <c r="V31" s="233"/>
      <c r="W31" s="247" t="s">
        <v>186</v>
      </c>
      <c r="X31" s="247"/>
      <c r="Y31" s="235"/>
      <c r="Z31" s="246"/>
      <c r="AA31" s="39" t="s">
        <v>185</v>
      </c>
      <c r="AB31" s="235"/>
      <c r="AC31" s="236"/>
      <c r="AD31" s="234"/>
      <c r="AE31" s="234"/>
      <c r="AF31" s="234"/>
      <c r="AG31" s="234"/>
      <c r="AH31" s="234"/>
      <c r="AI31" s="234"/>
      <c r="AJ31" s="234"/>
      <c r="AK31" s="234"/>
      <c r="AL31" s="234"/>
      <c r="AM31" s="234"/>
      <c r="AN31" s="234"/>
      <c r="AO31" s="234"/>
      <c r="AP31" s="234"/>
      <c r="AQ31" s="234"/>
      <c r="AR31" s="234"/>
      <c r="AS31" s="234"/>
      <c r="AT31" s="234"/>
      <c r="AU31" s="234"/>
      <c r="AV31" s="234"/>
      <c r="AW31" s="234"/>
      <c r="AX31" s="237"/>
      <c r="BK31" s="1">
        <f>IF(AND(F31&lt;&gt;"",R31&lt;&gt;""),1,0)</f>
        <v>0</v>
      </c>
    </row>
    <row r="32" spans="1:63" ht="20.149999999999999" customHeight="1" x14ac:dyDescent="0.2">
      <c r="A32" s="34"/>
      <c r="B32" s="219"/>
      <c r="C32" s="220"/>
      <c r="D32" s="220"/>
      <c r="E32" s="221"/>
      <c r="F32" s="213"/>
      <c r="G32" s="214"/>
      <c r="H32" s="214"/>
      <c r="I32" s="214"/>
      <c r="J32" s="214"/>
      <c r="K32" s="214"/>
      <c r="L32" s="215"/>
      <c r="M32" s="207"/>
      <c r="N32" s="208"/>
      <c r="O32" s="208"/>
      <c r="P32" s="208"/>
      <c r="Q32" s="209"/>
      <c r="R32" s="222" t="str">
        <f>IF(申込書!N41="","",申込書!N41)</f>
        <v/>
      </c>
      <c r="S32" s="223"/>
      <c r="T32" s="223"/>
      <c r="U32" s="223"/>
      <c r="V32" s="224"/>
      <c r="W32" s="238"/>
      <c r="X32" s="238"/>
      <c r="Y32" s="238"/>
      <c r="Z32" s="238"/>
      <c r="AA32" s="238"/>
      <c r="AB32" s="238"/>
      <c r="AC32" s="238"/>
      <c r="AD32" s="238"/>
      <c r="AE32" s="238"/>
      <c r="AF32" s="238"/>
      <c r="AG32" s="35" t="s">
        <v>187</v>
      </c>
      <c r="AH32" s="239"/>
      <c r="AI32" s="238"/>
      <c r="AJ32" s="238"/>
      <c r="AK32" s="238"/>
      <c r="AL32" s="238"/>
      <c r="AM32" s="238"/>
      <c r="AN32" s="240"/>
      <c r="AO32" s="241" t="s">
        <v>188</v>
      </c>
      <c r="AP32" s="242"/>
      <c r="AQ32" s="239"/>
      <c r="AR32" s="240"/>
      <c r="AS32" s="38" t="s">
        <v>184</v>
      </c>
      <c r="AT32" s="239"/>
      <c r="AU32" s="240"/>
      <c r="AV32" s="38" t="s">
        <v>184</v>
      </c>
      <c r="AW32" s="238"/>
      <c r="AX32" s="243"/>
      <c r="BK32" s="1" t="str">
        <f>IF(BK31=0,"",DATEDIF(R31,申込書!$BC$28,"Y"))</f>
        <v/>
      </c>
    </row>
    <row r="33" spans="1:63" ht="20.149999999999999" customHeight="1" x14ac:dyDescent="0.2">
      <c r="A33" s="34"/>
      <c r="B33" s="216">
        <v>7</v>
      </c>
      <c r="C33" s="217"/>
      <c r="D33" s="217"/>
      <c r="E33" s="218"/>
      <c r="F33" s="210" t="str">
        <f>IF(申込書!D43="","",申込書!D43)</f>
        <v/>
      </c>
      <c r="G33" s="211"/>
      <c r="H33" s="211"/>
      <c r="I33" s="211"/>
      <c r="J33" s="211"/>
      <c r="K33" s="211"/>
      <c r="L33" s="212"/>
      <c r="M33" s="204" t="s">
        <v>189</v>
      </c>
      <c r="N33" s="205"/>
      <c r="O33" s="205"/>
      <c r="P33" s="205"/>
      <c r="Q33" s="206"/>
      <c r="R33" s="225" t="str">
        <f>IF(申込書!N42="","",申込書!N42)</f>
        <v/>
      </c>
      <c r="S33" s="226"/>
      <c r="T33" s="226"/>
      <c r="U33" s="226"/>
      <c r="V33" s="227"/>
      <c r="W33" s="244" t="s">
        <v>186</v>
      </c>
      <c r="X33" s="245"/>
      <c r="Y33" s="235"/>
      <c r="Z33" s="236"/>
      <c r="AA33" s="37" t="s">
        <v>185</v>
      </c>
      <c r="AB33" s="235"/>
      <c r="AC33" s="236"/>
      <c r="AD33" s="234"/>
      <c r="AE33" s="234"/>
      <c r="AF33" s="234"/>
      <c r="AG33" s="234"/>
      <c r="AH33" s="234"/>
      <c r="AI33" s="234"/>
      <c r="AJ33" s="234"/>
      <c r="AK33" s="234"/>
      <c r="AL33" s="234"/>
      <c r="AM33" s="234"/>
      <c r="AN33" s="234"/>
      <c r="AO33" s="234"/>
      <c r="AP33" s="234"/>
      <c r="AQ33" s="234"/>
      <c r="AR33" s="234"/>
      <c r="AS33" s="234"/>
      <c r="AT33" s="234"/>
      <c r="AU33" s="234"/>
      <c r="AV33" s="234"/>
      <c r="AW33" s="234"/>
      <c r="AX33" s="237"/>
      <c r="BK33" s="1">
        <f>IF(AND(F33&lt;&gt;"",R33&lt;&gt;""),1,0)</f>
        <v>0</v>
      </c>
    </row>
    <row r="34" spans="1:63" ht="20.149999999999999" customHeight="1" x14ac:dyDescent="0.2">
      <c r="A34" s="34"/>
      <c r="B34" s="219"/>
      <c r="C34" s="220"/>
      <c r="D34" s="220"/>
      <c r="E34" s="221"/>
      <c r="F34" s="213"/>
      <c r="G34" s="214"/>
      <c r="H34" s="214"/>
      <c r="I34" s="214"/>
      <c r="J34" s="214"/>
      <c r="K34" s="214"/>
      <c r="L34" s="215"/>
      <c r="M34" s="207"/>
      <c r="N34" s="208"/>
      <c r="O34" s="208"/>
      <c r="P34" s="208"/>
      <c r="Q34" s="209"/>
      <c r="R34" s="228" t="str">
        <f>IF(申込書!N43="","",申込書!N43)</f>
        <v/>
      </c>
      <c r="S34" s="229"/>
      <c r="T34" s="229"/>
      <c r="U34" s="229"/>
      <c r="V34" s="230"/>
      <c r="W34" s="238"/>
      <c r="X34" s="238"/>
      <c r="Y34" s="238"/>
      <c r="Z34" s="238"/>
      <c r="AA34" s="238"/>
      <c r="AB34" s="238"/>
      <c r="AC34" s="238"/>
      <c r="AD34" s="238"/>
      <c r="AE34" s="238"/>
      <c r="AF34" s="238"/>
      <c r="AG34" s="35" t="s">
        <v>187</v>
      </c>
      <c r="AH34" s="239"/>
      <c r="AI34" s="238"/>
      <c r="AJ34" s="238"/>
      <c r="AK34" s="238"/>
      <c r="AL34" s="238"/>
      <c r="AM34" s="238"/>
      <c r="AN34" s="240"/>
      <c r="AO34" s="241" t="s">
        <v>188</v>
      </c>
      <c r="AP34" s="242"/>
      <c r="AQ34" s="239"/>
      <c r="AR34" s="240"/>
      <c r="AS34" s="38" t="s">
        <v>184</v>
      </c>
      <c r="AT34" s="239"/>
      <c r="AU34" s="240"/>
      <c r="AV34" s="38" t="s">
        <v>184</v>
      </c>
      <c r="AW34" s="238"/>
      <c r="AX34" s="243"/>
      <c r="BK34" s="1" t="str">
        <f>IF(BK33=0,"",DATEDIF(R33,申込書!$BC$28,"Y"))</f>
        <v/>
      </c>
    </row>
    <row r="35" spans="1:63" ht="20.149999999999999" customHeight="1" x14ac:dyDescent="0.2">
      <c r="A35" s="34"/>
      <c r="B35" s="216">
        <v>8</v>
      </c>
      <c r="C35" s="217"/>
      <c r="D35" s="217"/>
      <c r="E35" s="218"/>
      <c r="F35" s="210" t="str">
        <f>IF(申込書!D45="","",申込書!D45)</f>
        <v/>
      </c>
      <c r="G35" s="211"/>
      <c r="H35" s="211"/>
      <c r="I35" s="211"/>
      <c r="J35" s="211"/>
      <c r="K35" s="211"/>
      <c r="L35" s="212"/>
      <c r="M35" s="204" t="s">
        <v>189</v>
      </c>
      <c r="N35" s="205"/>
      <c r="O35" s="205"/>
      <c r="P35" s="205"/>
      <c r="Q35" s="206"/>
      <c r="R35" s="225" t="str">
        <f>IF(申込書!N44="","",申込書!N44)</f>
        <v/>
      </c>
      <c r="S35" s="226"/>
      <c r="T35" s="226"/>
      <c r="U35" s="226"/>
      <c r="V35" s="227"/>
      <c r="W35" s="247" t="s">
        <v>186</v>
      </c>
      <c r="X35" s="247"/>
      <c r="Y35" s="235"/>
      <c r="Z35" s="236"/>
      <c r="AA35" s="37" t="s">
        <v>185</v>
      </c>
      <c r="AB35" s="235"/>
      <c r="AC35" s="236"/>
      <c r="AD35" s="234"/>
      <c r="AE35" s="234"/>
      <c r="AF35" s="234"/>
      <c r="AG35" s="234"/>
      <c r="AH35" s="234"/>
      <c r="AI35" s="234"/>
      <c r="AJ35" s="234"/>
      <c r="AK35" s="234"/>
      <c r="AL35" s="234"/>
      <c r="AM35" s="234"/>
      <c r="AN35" s="234"/>
      <c r="AO35" s="234"/>
      <c r="AP35" s="234"/>
      <c r="AQ35" s="234"/>
      <c r="AR35" s="234"/>
      <c r="AS35" s="234"/>
      <c r="AT35" s="234"/>
      <c r="AU35" s="234"/>
      <c r="AV35" s="234"/>
      <c r="AW35" s="234"/>
      <c r="AX35" s="237"/>
      <c r="BK35" s="1">
        <f>IF(AND(F35&lt;&gt;"",R35&lt;&gt;""),1,0)</f>
        <v>0</v>
      </c>
    </row>
    <row r="36" spans="1:63" ht="20.149999999999999" customHeight="1" x14ac:dyDescent="0.2">
      <c r="A36" s="34"/>
      <c r="B36" s="219"/>
      <c r="C36" s="220"/>
      <c r="D36" s="220"/>
      <c r="E36" s="221"/>
      <c r="F36" s="213"/>
      <c r="G36" s="214"/>
      <c r="H36" s="214"/>
      <c r="I36" s="214"/>
      <c r="J36" s="214"/>
      <c r="K36" s="214"/>
      <c r="L36" s="215"/>
      <c r="M36" s="207"/>
      <c r="N36" s="208"/>
      <c r="O36" s="208"/>
      <c r="P36" s="208"/>
      <c r="Q36" s="209"/>
      <c r="R36" s="228" t="str">
        <f>IF(申込書!N45="","",申込書!N45)</f>
        <v/>
      </c>
      <c r="S36" s="229"/>
      <c r="T36" s="229"/>
      <c r="U36" s="229"/>
      <c r="V36" s="230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35" t="s">
        <v>187</v>
      </c>
      <c r="AH36" s="239"/>
      <c r="AI36" s="238"/>
      <c r="AJ36" s="238"/>
      <c r="AK36" s="238"/>
      <c r="AL36" s="238"/>
      <c r="AM36" s="238"/>
      <c r="AN36" s="240"/>
      <c r="AO36" s="241" t="s">
        <v>188</v>
      </c>
      <c r="AP36" s="242"/>
      <c r="AQ36" s="239"/>
      <c r="AR36" s="240"/>
      <c r="AS36" s="38" t="s">
        <v>184</v>
      </c>
      <c r="AT36" s="239"/>
      <c r="AU36" s="240"/>
      <c r="AV36" s="38" t="s">
        <v>184</v>
      </c>
      <c r="AW36" s="238"/>
      <c r="AX36" s="243"/>
      <c r="BK36" s="1" t="str">
        <f>IF(BK35=0,"",DATEDIF(R35,申込書!$BC$28,"Y"))</f>
        <v/>
      </c>
    </row>
    <row r="37" spans="1:63" ht="20.149999999999999" customHeight="1" x14ac:dyDescent="0.2">
      <c r="A37" s="34"/>
      <c r="B37" s="216">
        <v>9</v>
      </c>
      <c r="C37" s="217"/>
      <c r="D37" s="217"/>
      <c r="E37" s="218"/>
      <c r="F37" s="210" t="str">
        <f>IF(申込書!D47="","",申込書!D47)</f>
        <v/>
      </c>
      <c r="G37" s="211"/>
      <c r="H37" s="211"/>
      <c r="I37" s="211"/>
      <c r="J37" s="211"/>
      <c r="K37" s="211"/>
      <c r="L37" s="212"/>
      <c r="M37" s="204" t="s">
        <v>189</v>
      </c>
      <c r="N37" s="205"/>
      <c r="O37" s="205"/>
      <c r="P37" s="205"/>
      <c r="Q37" s="206"/>
      <c r="R37" s="225" t="str">
        <f>IF(申込書!N46="","",申込書!N46)</f>
        <v/>
      </c>
      <c r="S37" s="226"/>
      <c r="T37" s="226"/>
      <c r="U37" s="226"/>
      <c r="V37" s="227"/>
      <c r="W37" s="247" t="s">
        <v>186</v>
      </c>
      <c r="X37" s="247"/>
      <c r="Y37" s="235"/>
      <c r="Z37" s="246"/>
      <c r="AA37" s="40" t="s">
        <v>185</v>
      </c>
      <c r="AB37" s="235"/>
      <c r="AC37" s="236"/>
      <c r="AD37" s="234"/>
      <c r="AE37" s="234"/>
      <c r="AF37" s="234"/>
      <c r="AG37" s="234"/>
      <c r="AH37" s="234"/>
      <c r="AI37" s="234"/>
      <c r="AJ37" s="234"/>
      <c r="AK37" s="234"/>
      <c r="AL37" s="234"/>
      <c r="AM37" s="234"/>
      <c r="AN37" s="234"/>
      <c r="AO37" s="234"/>
      <c r="AP37" s="234"/>
      <c r="AQ37" s="234"/>
      <c r="AR37" s="234"/>
      <c r="AS37" s="234"/>
      <c r="AT37" s="234"/>
      <c r="AU37" s="234"/>
      <c r="AV37" s="234"/>
      <c r="AW37" s="234"/>
      <c r="AX37" s="237"/>
      <c r="BK37" s="1">
        <f>IF(AND(F37&lt;&gt;"",R37&lt;&gt;""),1,0)</f>
        <v>0</v>
      </c>
    </row>
    <row r="38" spans="1:63" ht="20.149999999999999" customHeight="1" x14ac:dyDescent="0.2">
      <c r="A38" s="34"/>
      <c r="B38" s="219"/>
      <c r="C38" s="220"/>
      <c r="D38" s="220"/>
      <c r="E38" s="221"/>
      <c r="F38" s="213"/>
      <c r="G38" s="214"/>
      <c r="H38" s="214"/>
      <c r="I38" s="214"/>
      <c r="J38" s="214"/>
      <c r="K38" s="214"/>
      <c r="L38" s="215"/>
      <c r="M38" s="207"/>
      <c r="N38" s="208"/>
      <c r="O38" s="208"/>
      <c r="P38" s="208"/>
      <c r="Q38" s="209"/>
      <c r="R38" s="228" t="str">
        <f>IF(申込書!N47="","",申込書!N47)</f>
        <v/>
      </c>
      <c r="S38" s="229"/>
      <c r="T38" s="229"/>
      <c r="U38" s="229"/>
      <c r="V38" s="230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35" t="s">
        <v>187</v>
      </c>
      <c r="AH38" s="239"/>
      <c r="AI38" s="238"/>
      <c r="AJ38" s="238"/>
      <c r="AK38" s="238"/>
      <c r="AL38" s="238"/>
      <c r="AM38" s="238"/>
      <c r="AN38" s="240"/>
      <c r="AO38" s="241" t="s">
        <v>188</v>
      </c>
      <c r="AP38" s="242"/>
      <c r="AQ38" s="239"/>
      <c r="AR38" s="240"/>
      <c r="AS38" s="38" t="s">
        <v>184</v>
      </c>
      <c r="AT38" s="239"/>
      <c r="AU38" s="240"/>
      <c r="AV38" s="38" t="s">
        <v>184</v>
      </c>
      <c r="AW38" s="238"/>
      <c r="AX38" s="243"/>
      <c r="BK38" s="1" t="str">
        <f>IF(BK37=0,"",DATEDIF(R37,申込書!$BC$28,"Y"))</f>
        <v/>
      </c>
    </row>
    <row r="39" spans="1:63" ht="20.149999999999999" customHeight="1" x14ac:dyDescent="0.2">
      <c r="A39" s="34"/>
      <c r="B39" s="216">
        <v>10</v>
      </c>
      <c r="C39" s="217"/>
      <c r="D39" s="217"/>
      <c r="E39" s="218"/>
      <c r="F39" s="210" t="str">
        <f>IF(申込書!D49="","",申込書!D49)</f>
        <v/>
      </c>
      <c r="G39" s="211"/>
      <c r="H39" s="211"/>
      <c r="I39" s="211"/>
      <c r="J39" s="211"/>
      <c r="K39" s="211"/>
      <c r="L39" s="212"/>
      <c r="M39" s="204" t="s">
        <v>189</v>
      </c>
      <c r="N39" s="205"/>
      <c r="O39" s="205"/>
      <c r="P39" s="205"/>
      <c r="Q39" s="206"/>
      <c r="R39" s="231" t="str">
        <f>IF(申込書!N48="","",申込書!N48)</f>
        <v/>
      </c>
      <c r="S39" s="232"/>
      <c r="T39" s="232"/>
      <c r="U39" s="232"/>
      <c r="V39" s="233"/>
      <c r="W39" s="247" t="s">
        <v>186</v>
      </c>
      <c r="X39" s="247"/>
      <c r="Y39" s="235"/>
      <c r="Z39" s="246"/>
      <c r="AA39" s="39" t="s">
        <v>185</v>
      </c>
      <c r="AB39" s="235"/>
      <c r="AC39" s="236"/>
      <c r="AD39" s="234"/>
      <c r="AE39" s="234"/>
      <c r="AF39" s="234"/>
      <c r="AG39" s="234"/>
      <c r="AH39" s="234"/>
      <c r="AI39" s="234"/>
      <c r="AJ39" s="234"/>
      <c r="AK39" s="234"/>
      <c r="AL39" s="234"/>
      <c r="AM39" s="234"/>
      <c r="AN39" s="234"/>
      <c r="AO39" s="234"/>
      <c r="AP39" s="234"/>
      <c r="AQ39" s="234"/>
      <c r="AR39" s="234"/>
      <c r="AS39" s="234"/>
      <c r="AT39" s="234"/>
      <c r="AU39" s="234"/>
      <c r="AV39" s="234"/>
      <c r="AW39" s="234"/>
      <c r="AX39" s="237"/>
      <c r="BK39" s="1">
        <f>IF(AND(F39&lt;&gt;"",R39&lt;&gt;""),1,0)</f>
        <v>0</v>
      </c>
    </row>
    <row r="40" spans="1:63" ht="20.149999999999999" customHeight="1" x14ac:dyDescent="0.2">
      <c r="A40" s="34"/>
      <c r="B40" s="219"/>
      <c r="C40" s="220"/>
      <c r="D40" s="220"/>
      <c r="E40" s="221"/>
      <c r="F40" s="213"/>
      <c r="G40" s="214"/>
      <c r="H40" s="214"/>
      <c r="I40" s="214"/>
      <c r="J40" s="214"/>
      <c r="K40" s="214"/>
      <c r="L40" s="215"/>
      <c r="M40" s="207"/>
      <c r="N40" s="208"/>
      <c r="O40" s="208"/>
      <c r="P40" s="208"/>
      <c r="Q40" s="209"/>
      <c r="R40" s="222" t="str">
        <f>IF(申込書!N49="","",申込書!N49)</f>
        <v/>
      </c>
      <c r="S40" s="223"/>
      <c r="T40" s="223"/>
      <c r="U40" s="223"/>
      <c r="V40" s="224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35" t="s">
        <v>187</v>
      </c>
      <c r="AH40" s="239"/>
      <c r="AI40" s="238"/>
      <c r="AJ40" s="238"/>
      <c r="AK40" s="238"/>
      <c r="AL40" s="238"/>
      <c r="AM40" s="238"/>
      <c r="AN40" s="240"/>
      <c r="AO40" s="241" t="s">
        <v>188</v>
      </c>
      <c r="AP40" s="242"/>
      <c r="AQ40" s="239"/>
      <c r="AR40" s="240"/>
      <c r="AS40" s="38" t="s">
        <v>184</v>
      </c>
      <c r="AT40" s="239"/>
      <c r="AU40" s="240"/>
      <c r="AV40" s="38" t="s">
        <v>184</v>
      </c>
      <c r="AW40" s="238"/>
      <c r="AX40" s="243"/>
      <c r="BK40" s="1" t="str">
        <f>IF(BK39=0,"",DATEDIF(R39,申込書!$BC$28,"Y"))</f>
        <v/>
      </c>
    </row>
    <row r="41" spans="1:63" ht="20.149999999999999" customHeight="1" x14ac:dyDescent="0.2">
      <c r="A41" s="34"/>
      <c r="B41" s="216">
        <v>11</v>
      </c>
      <c r="C41" s="217"/>
      <c r="D41" s="217"/>
      <c r="E41" s="218"/>
      <c r="F41" s="210" t="str">
        <f>IF(申込書!D51="","",申込書!D51)</f>
        <v/>
      </c>
      <c r="G41" s="211"/>
      <c r="H41" s="211"/>
      <c r="I41" s="211"/>
      <c r="J41" s="211"/>
      <c r="K41" s="211"/>
      <c r="L41" s="212"/>
      <c r="M41" s="204" t="s">
        <v>189</v>
      </c>
      <c r="N41" s="205"/>
      <c r="O41" s="205"/>
      <c r="P41" s="205"/>
      <c r="Q41" s="206"/>
      <c r="R41" s="225" t="str">
        <f>IF(申込書!N50="","",申込書!N50)</f>
        <v/>
      </c>
      <c r="S41" s="226"/>
      <c r="T41" s="226"/>
      <c r="U41" s="226"/>
      <c r="V41" s="227"/>
      <c r="W41" s="247" t="s">
        <v>186</v>
      </c>
      <c r="X41" s="247"/>
      <c r="Y41" s="235"/>
      <c r="Z41" s="246"/>
      <c r="AA41" s="40" t="s">
        <v>185</v>
      </c>
      <c r="AB41" s="235"/>
      <c r="AC41" s="236"/>
      <c r="AD41" s="234"/>
      <c r="AE41" s="234"/>
      <c r="AF41" s="234"/>
      <c r="AG41" s="234"/>
      <c r="AH41" s="234"/>
      <c r="AI41" s="234"/>
      <c r="AJ41" s="234"/>
      <c r="AK41" s="234"/>
      <c r="AL41" s="234"/>
      <c r="AM41" s="234"/>
      <c r="AN41" s="234"/>
      <c r="AO41" s="234"/>
      <c r="AP41" s="234"/>
      <c r="AQ41" s="234"/>
      <c r="AR41" s="234"/>
      <c r="AS41" s="234"/>
      <c r="AT41" s="234"/>
      <c r="AU41" s="234"/>
      <c r="AV41" s="234"/>
      <c r="AW41" s="234"/>
      <c r="AX41" s="237"/>
      <c r="BK41" s="1">
        <f>IF(AND(F41&lt;&gt;"",R41&lt;&gt;""),1,0)</f>
        <v>0</v>
      </c>
    </row>
    <row r="42" spans="1:63" ht="20.149999999999999" customHeight="1" x14ac:dyDescent="0.2">
      <c r="A42" s="34"/>
      <c r="B42" s="219"/>
      <c r="C42" s="220"/>
      <c r="D42" s="220"/>
      <c r="E42" s="221"/>
      <c r="F42" s="213"/>
      <c r="G42" s="214"/>
      <c r="H42" s="214"/>
      <c r="I42" s="214"/>
      <c r="J42" s="214"/>
      <c r="K42" s="214"/>
      <c r="L42" s="215"/>
      <c r="M42" s="207"/>
      <c r="N42" s="208"/>
      <c r="O42" s="208"/>
      <c r="P42" s="208"/>
      <c r="Q42" s="209"/>
      <c r="R42" s="228" t="str">
        <f>IF(申込書!N51="","",申込書!N51)</f>
        <v/>
      </c>
      <c r="S42" s="229"/>
      <c r="T42" s="229"/>
      <c r="U42" s="229"/>
      <c r="V42" s="230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35" t="s">
        <v>187</v>
      </c>
      <c r="AH42" s="239"/>
      <c r="AI42" s="238"/>
      <c r="AJ42" s="238"/>
      <c r="AK42" s="238"/>
      <c r="AL42" s="238"/>
      <c r="AM42" s="238"/>
      <c r="AN42" s="240"/>
      <c r="AO42" s="241" t="s">
        <v>188</v>
      </c>
      <c r="AP42" s="242"/>
      <c r="AQ42" s="239"/>
      <c r="AR42" s="240"/>
      <c r="AS42" s="38" t="s">
        <v>184</v>
      </c>
      <c r="AT42" s="239"/>
      <c r="AU42" s="240"/>
      <c r="AV42" s="38" t="s">
        <v>184</v>
      </c>
      <c r="AW42" s="238"/>
      <c r="AX42" s="243"/>
      <c r="BK42" s="1" t="str">
        <f>IF(BK41=0,"",DATEDIF(R41,申込書!$BC$28,"Y"))</f>
        <v/>
      </c>
    </row>
    <row r="43" spans="1:63" ht="20.149999999999999" customHeight="1" x14ac:dyDescent="0.2">
      <c r="A43" s="34"/>
      <c r="B43" s="257">
        <v>12</v>
      </c>
      <c r="C43" s="258"/>
      <c r="D43" s="258"/>
      <c r="E43" s="259"/>
      <c r="F43" s="210" t="str">
        <f>IF(申込書!D53="","",申込書!D53)</f>
        <v/>
      </c>
      <c r="G43" s="211"/>
      <c r="H43" s="211"/>
      <c r="I43" s="211"/>
      <c r="J43" s="211"/>
      <c r="K43" s="211"/>
      <c r="L43" s="212"/>
      <c r="M43" s="204" t="s">
        <v>189</v>
      </c>
      <c r="N43" s="205"/>
      <c r="O43" s="205"/>
      <c r="P43" s="205"/>
      <c r="Q43" s="206"/>
      <c r="R43" s="231" t="str">
        <f>IF(申込書!N52="","",申込書!N52)</f>
        <v/>
      </c>
      <c r="S43" s="232"/>
      <c r="T43" s="232"/>
      <c r="U43" s="232"/>
      <c r="V43" s="233"/>
      <c r="W43" s="244" t="s">
        <v>186</v>
      </c>
      <c r="X43" s="245"/>
      <c r="Y43" s="234"/>
      <c r="Z43" s="234"/>
      <c r="AA43" s="39" t="s">
        <v>185</v>
      </c>
      <c r="AB43" s="235"/>
      <c r="AC43" s="236"/>
      <c r="AD43" s="234"/>
      <c r="AE43" s="234"/>
      <c r="AF43" s="234"/>
      <c r="AG43" s="234"/>
      <c r="AH43" s="234"/>
      <c r="AI43" s="234"/>
      <c r="AJ43" s="234"/>
      <c r="AK43" s="234"/>
      <c r="AL43" s="234"/>
      <c r="AM43" s="234"/>
      <c r="AN43" s="234"/>
      <c r="AO43" s="234"/>
      <c r="AP43" s="234"/>
      <c r="AQ43" s="234"/>
      <c r="AR43" s="234"/>
      <c r="AS43" s="234"/>
      <c r="AT43" s="234"/>
      <c r="AU43" s="234"/>
      <c r="AV43" s="234"/>
      <c r="AW43" s="234"/>
      <c r="AX43" s="237"/>
      <c r="BK43" s="1">
        <f>IF(AND(F43&lt;&gt;"",R43&lt;&gt;""),1,0)</f>
        <v>0</v>
      </c>
    </row>
    <row r="44" spans="1:63" ht="20.149999999999999" customHeight="1" x14ac:dyDescent="0.2">
      <c r="B44" s="219"/>
      <c r="C44" s="220"/>
      <c r="D44" s="220"/>
      <c r="E44" s="221"/>
      <c r="F44" s="213"/>
      <c r="G44" s="214"/>
      <c r="H44" s="214"/>
      <c r="I44" s="214"/>
      <c r="J44" s="214"/>
      <c r="K44" s="214"/>
      <c r="L44" s="215"/>
      <c r="M44" s="207"/>
      <c r="N44" s="208"/>
      <c r="O44" s="208"/>
      <c r="P44" s="208"/>
      <c r="Q44" s="209"/>
      <c r="R44" s="222" t="str">
        <f>IF(申込書!N53="","",申込書!N53)</f>
        <v/>
      </c>
      <c r="S44" s="223"/>
      <c r="T44" s="223"/>
      <c r="U44" s="223"/>
      <c r="V44" s="224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  <c r="AG44" s="35" t="s">
        <v>187</v>
      </c>
      <c r="AH44" s="239"/>
      <c r="AI44" s="238"/>
      <c r="AJ44" s="238"/>
      <c r="AK44" s="238"/>
      <c r="AL44" s="238"/>
      <c r="AM44" s="238"/>
      <c r="AN44" s="240"/>
      <c r="AO44" s="241" t="s">
        <v>188</v>
      </c>
      <c r="AP44" s="242"/>
      <c r="AQ44" s="239"/>
      <c r="AR44" s="240"/>
      <c r="AS44" s="38" t="s">
        <v>184</v>
      </c>
      <c r="AT44" s="239"/>
      <c r="AU44" s="240"/>
      <c r="AV44" s="38" t="s">
        <v>184</v>
      </c>
      <c r="AW44" s="238"/>
      <c r="AX44" s="243"/>
      <c r="BK44" s="1" t="str">
        <f>IF(BK43=0,"",DATEDIF(R43,申込書!$BC$28,"Y"))</f>
        <v/>
      </c>
    </row>
    <row r="45" spans="1:63" ht="15" customHeight="1" x14ac:dyDescent="0.2">
      <c r="A45" s="34"/>
      <c r="B45" s="36"/>
      <c r="C45" s="36"/>
      <c r="D45" s="36"/>
      <c r="E45" s="36"/>
    </row>
    <row r="46" spans="1:63" ht="15" customHeight="1" x14ac:dyDescent="0.2">
      <c r="A46" s="34"/>
      <c r="B46" s="36"/>
      <c r="C46" s="36"/>
      <c r="D46" s="36"/>
      <c r="E46" s="36"/>
    </row>
    <row r="47" spans="1:63" ht="15" customHeight="1" x14ac:dyDescent="0.2">
      <c r="A47" s="34"/>
    </row>
    <row r="48" spans="1:63" ht="15" customHeight="1" x14ac:dyDescent="0.2">
      <c r="A48" s="34"/>
    </row>
    <row r="49" spans="1:1" ht="15" customHeight="1" x14ac:dyDescent="0.2">
      <c r="A49" s="34"/>
    </row>
    <row r="50" spans="1:1" ht="15" customHeight="1" x14ac:dyDescent="0.2">
      <c r="A50" s="34"/>
    </row>
    <row r="51" spans="1:1" ht="15" customHeight="1" x14ac:dyDescent="0.2">
      <c r="A51" s="34"/>
    </row>
    <row r="52" spans="1:1" ht="15" customHeight="1" x14ac:dyDescent="0.2">
      <c r="A52" s="34"/>
    </row>
    <row r="53" spans="1:1" ht="15" customHeight="1" x14ac:dyDescent="0.2">
      <c r="A53" s="34"/>
    </row>
    <row r="54" spans="1:1" ht="15" customHeight="1" x14ac:dyDescent="0.2">
      <c r="A54" s="34"/>
    </row>
    <row r="55" spans="1:1" ht="15" customHeight="1" x14ac:dyDescent="0.2">
      <c r="A55" s="34"/>
    </row>
    <row r="56" spans="1:1" ht="15" customHeight="1" x14ac:dyDescent="0.2">
      <c r="A56" s="34"/>
    </row>
    <row r="57" spans="1:1" ht="15" customHeight="1" x14ac:dyDescent="0.2">
      <c r="A57" s="34"/>
    </row>
    <row r="58" spans="1:1" ht="15" customHeight="1" x14ac:dyDescent="0.2">
      <c r="A58" s="34"/>
    </row>
    <row r="59" spans="1:1" ht="15" customHeight="1" x14ac:dyDescent="0.2">
      <c r="A59" s="34"/>
    </row>
    <row r="60" spans="1:1" ht="15" customHeight="1" x14ac:dyDescent="0.2">
      <c r="A60" s="34"/>
    </row>
    <row r="61" spans="1:1" ht="15" customHeight="1" x14ac:dyDescent="0.2">
      <c r="A61" s="34"/>
    </row>
    <row r="62" spans="1:1" ht="15" customHeight="1" x14ac:dyDescent="0.2">
      <c r="A62" s="34"/>
    </row>
    <row r="63" spans="1:1" ht="15" customHeight="1" x14ac:dyDescent="0.2">
      <c r="A63" s="34"/>
    </row>
    <row r="64" spans="1:1" ht="15" customHeight="1" x14ac:dyDescent="0.2">
      <c r="A64" s="34"/>
    </row>
    <row r="65" spans="1:1" ht="15" customHeight="1" x14ac:dyDescent="0.2">
      <c r="A65" s="34"/>
    </row>
    <row r="66" spans="1:1" ht="15" customHeight="1" x14ac:dyDescent="0.2">
      <c r="A66" s="34"/>
    </row>
    <row r="67" spans="1:1" ht="15" customHeight="1" x14ac:dyDescent="0.2">
      <c r="A67" s="34"/>
    </row>
    <row r="68" spans="1:1" ht="15" customHeight="1" x14ac:dyDescent="0.2">
      <c r="A68" s="34"/>
    </row>
    <row r="69" spans="1:1" ht="15" customHeight="1" x14ac:dyDescent="0.2">
      <c r="A69" s="34"/>
    </row>
    <row r="70" spans="1:1" ht="15" customHeight="1" x14ac:dyDescent="0.2">
      <c r="A70" s="34"/>
    </row>
    <row r="71" spans="1:1" ht="15" customHeight="1" x14ac:dyDescent="0.2">
      <c r="A71" s="34"/>
    </row>
    <row r="72" spans="1:1" ht="15" customHeight="1" x14ac:dyDescent="0.2">
      <c r="A72" s="34"/>
    </row>
    <row r="73" spans="1:1" ht="15" customHeight="1" x14ac:dyDescent="0.2">
      <c r="A73" s="34"/>
    </row>
    <row r="74" spans="1:1" ht="15" customHeight="1" x14ac:dyDescent="0.2">
      <c r="A74" s="34"/>
    </row>
    <row r="75" spans="1:1" ht="15" customHeight="1" x14ac:dyDescent="0.2">
      <c r="A75" s="34"/>
    </row>
    <row r="76" spans="1:1" ht="15" customHeight="1" x14ac:dyDescent="0.2">
      <c r="A76" s="34"/>
    </row>
    <row r="77" spans="1:1" ht="15" customHeight="1" x14ac:dyDescent="0.2">
      <c r="A77" s="34"/>
    </row>
    <row r="78" spans="1:1" ht="15" customHeight="1" x14ac:dyDescent="0.2">
      <c r="A78" s="34"/>
    </row>
    <row r="79" spans="1:1" ht="13.5" customHeight="1" x14ac:dyDescent="0.2"/>
    <row r="80" spans="1:1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</sheetData>
  <sheetProtection password="CC21" sheet="1" objects="1" scenarios="1"/>
  <mergeCells count="265">
    <mergeCell ref="B9:E10"/>
    <mergeCell ref="F9:L10"/>
    <mergeCell ref="B1:AX1"/>
    <mergeCell ref="B2:AX2"/>
    <mergeCell ref="B11:E12"/>
    <mergeCell ref="F11:L12"/>
    <mergeCell ref="M11:Q12"/>
    <mergeCell ref="R11:V11"/>
    <mergeCell ref="W11:X11"/>
    <mergeCell ref="Y11:Z11"/>
    <mergeCell ref="AB11:AC11"/>
    <mergeCell ref="AD11:AX11"/>
    <mergeCell ref="R12:V12"/>
    <mergeCell ref="W12:AF12"/>
    <mergeCell ref="AH12:AN12"/>
    <mergeCell ref="AO12:AP12"/>
    <mergeCell ref="AQ12:AR12"/>
    <mergeCell ref="AT12:AU12"/>
    <mergeCell ref="AW12:AX12"/>
    <mergeCell ref="R9:V9"/>
    <mergeCell ref="R10:V10"/>
    <mergeCell ref="W9:AX9"/>
    <mergeCell ref="W10:AN10"/>
    <mergeCell ref="AO10:AX10"/>
    <mergeCell ref="B37:E38"/>
    <mergeCell ref="B39:E40"/>
    <mergeCell ref="B41:E42"/>
    <mergeCell ref="B43:E44"/>
    <mergeCell ref="B13:E14"/>
    <mergeCell ref="B15:E16"/>
    <mergeCell ref="B17:E18"/>
    <mergeCell ref="B19:E20"/>
    <mergeCell ref="B21:E22"/>
    <mergeCell ref="B23:E24"/>
    <mergeCell ref="B25:E26"/>
    <mergeCell ref="B27:E28"/>
    <mergeCell ref="B29:E30"/>
    <mergeCell ref="F15:L16"/>
    <mergeCell ref="F17:L18"/>
    <mergeCell ref="F19:L20"/>
    <mergeCell ref="F21:L22"/>
    <mergeCell ref="F23:L24"/>
    <mergeCell ref="F13:L14"/>
    <mergeCell ref="B31:E32"/>
    <mergeCell ref="B33:E34"/>
    <mergeCell ref="B35:E36"/>
    <mergeCell ref="F27:L28"/>
    <mergeCell ref="F29:L30"/>
    <mergeCell ref="F31:L32"/>
    <mergeCell ref="F33:L34"/>
    <mergeCell ref="F35:L36"/>
    <mergeCell ref="R13:V13"/>
    <mergeCell ref="R14:V14"/>
    <mergeCell ref="R15:V15"/>
    <mergeCell ref="R16:V16"/>
    <mergeCell ref="R17:V17"/>
    <mergeCell ref="R18:V18"/>
    <mergeCell ref="R19:V19"/>
    <mergeCell ref="R20:V20"/>
    <mergeCell ref="R21:V21"/>
    <mergeCell ref="R22:V22"/>
    <mergeCell ref="R23:V23"/>
    <mergeCell ref="R24:V24"/>
    <mergeCell ref="R25:V25"/>
    <mergeCell ref="R26:V26"/>
    <mergeCell ref="R27:V27"/>
    <mergeCell ref="R28:V28"/>
    <mergeCell ref="R29:V29"/>
    <mergeCell ref="R30:V30"/>
    <mergeCell ref="R44:V44"/>
    <mergeCell ref="W13:X13"/>
    <mergeCell ref="Y13:Z13"/>
    <mergeCell ref="AB13:AC13"/>
    <mergeCell ref="AD13:AX13"/>
    <mergeCell ref="W14:AF14"/>
    <mergeCell ref="AH14:AN14"/>
    <mergeCell ref="AO14:AP14"/>
    <mergeCell ref="AQ14:AR14"/>
    <mergeCell ref="AT14:AU14"/>
    <mergeCell ref="AW14:AX14"/>
    <mergeCell ref="W15:X15"/>
    <mergeCell ref="Y15:Z15"/>
    <mergeCell ref="AB15:AC15"/>
    <mergeCell ref="AD15:AX15"/>
    <mergeCell ref="W16:AF16"/>
    <mergeCell ref="AH16:AN16"/>
    <mergeCell ref="AO16:AP16"/>
    <mergeCell ref="AQ16:AR16"/>
    <mergeCell ref="AT16:AU16"/>
    <mergeCell ref="R31:V31"/>
    <mergeCell ref="R32:V32"/>
    <mergeCell ref="R33:V33"/>
    <mergeCell ref="R34:V34"/>
    <mergeCell ref="AW16:AX16"/>
    <mergeCell ref="W17:X17"/>
    <mergeCell ref="Y17:Z17"/>
    <mergeCell ref="AB17:AC17"/>
    <mergeCell ref="AD17:AX17"/>
    <mergeCell ref="W18:AF18"/>
    <mergeCell ref="AH18:AN18"/>
    <mergeCell ref="AO18:AP18"/>
    <mergeCell ref="AQ18:AR18"/>
    <mergeCell ref="AT18:AU18"/>
    <mergeCell ref="AW18:AX18"/>
    <mergeCell ref="W19:X19"/>
    <mergeCell ref="Y19:Z19"/>
    <mergeCell ref="AB19:AC19"/>
    <mergeCell ref="AD19:AX19"/>
    <mergeCell ref="W20:AF20"/>
    <mergeCell ref="AH20:AN20"/>
    <mergeCell ref="AO20:AP20"/>
    <mergeCell ref="AQ20:AR20"/>
    <mergeCell ref="AT20:AU20"/>
    <mergeCell ref="AW20:AX20"/>
    <mergeCell ref="W21:X21"/>
    <mergeCell ref="Y21:Z21"/>
    <mergeCell ref="AB21:AC21"/>
    <mergeCell ref="AD21:AX21"/>
    <mergeCell ref="W22:AF22"/>
    <mergeCell ref="AH22:AN22"/>
    <mergeCell ref="AO22:AP22"/>
    <mergeCell ref="AQ22:AR22"/>
    <mergeCell ref="AT22:AU22"/>
    <mergeCell ref="AW22:AX22"/>
    <mergeCell ref="W23:X23"/>
    <mergeCell ref="Y23:Z23"/>
    <mergeCell ref="AB23:AC23"/>
    <mergeCell ref="AD23:AX23"/>
    <mergeCell ref="W24:AF24"/>
    <mergeCell ref="AH24:AN24"/>
    <mergeCell ref="AO24:AP24"/>
    <mergeCell ref="AQ24:AR24"/>
    <mergeCell ref="AT24:AU24"/>
    <mergeCell ref="AW24:AX24"/>
    <mergeCell ref="W25:X25"/>
    <mergeCell ref="Y25:Z25"/>
    <mergeCell ref="AB25:AC25"/>
    <mergeCell ref="AD25:AX25"/>
    <mergeCell ref="W26:AF26"/>
    <mergeCell ref="AH26:AN26"/>
    <mergeCell ref="AO26:AP26"/>
    <mergeCell ref="AQ26:AR26"/>
    <mergeCell ref="AT26:AU26"/>
    <mergeCell ref="AW26:AX26"/>
    <mergeCell ref="Y27:Z27"/>
    <mergeCell ref="AB27:AC27"/>
    <mergeCell ref="AD27:AX27"/>
    <mergeCell ref="W28:AF28"/>
    <mergeCell ref="AH28:AN28"/>
    <mergeCell ref="AO28:AP28"/>
    <mergeCell ref="AQ28:AR28"/>
    <mergeCell ref="AT28:AU28"/>
    <mergeCell ref="AW28:AX28"/>
    <mergeCell ref="W27:X27"/>
    <mergeCell ref="Y29:Z29"/>
    <mergeCell ref="AB29:AC29"/>
    <mergeCell ref="AD29:AX29"/>
    <mergeCell ref="W30:AF30"/>
    <mergeCell ref="AH30:AN30"/>
    <mergeCell ref="AO30:AP30"/>
    <mergeCell ref="AQ30:AR30"/>
    <mergeCell ref="AT30:AU30"/>
    <mergeCell ref="AW30:AX30"/>
    <mergeCell ref="W29:X29"/>
    <mergeCell ref="Y31:Z31"/>
    <mergeCell ref="AB31:AC31"/>
    <mergeCell ref="AD31:AX31"/>
    <mergeCell ref="W32:AF32"/>
    <mergeCell ref="AH32:AN32"/>
    <mergeCell ref="AO32:AP32"/>
    <mergeCell ref="AQ32:AR32"/>
    <mergeCell ref="AT32:AU32"/>
    <mergeCell ref="AW32:AX32"/>
    <mergeCell ref="W31:X31"/>
    <mergeCell ref="Y33:Z33"/>
    <mergeCell ref="AB33:AC33"/>
    <mergeCell ref="AD33:AX33"/>
    <mergeCell ref="W34:AF34"/>
    <mergeCell ref="AH34:AN34"/>
    <mergeCell ref="AO34:AP34"/>
    <mergeCell ref="AQ34:AR34"/>
    <mergeCell ref="AT34:AU34"/>
    <mergeCell ref="AW34:AX34"/>
    <mergeCell ref="W33:X33"/>
    <mergeCell ref="Y35:Z35"/>
    <mergeCell ref="AB35:AC35"/>
    <mergeCell ref="AD35:AX35"/>
    <mergeCell ref="W36:AF36"/>
    <mergeCell ref="AH36:AN36"/>
    <mergeCell ref="AO36:AP36"/>
    <mergeCell ref="AQ36:AR36"/>
    <mergeCell ref="AT36:AU36"/>
    <mergeCell ref="AW36:AX36"/>
    <mergeCell ref="W35:X35"/>
    <mergeCell ref="Y37:Z37"/>
    <mergeCell ref="AB37:AC37"/>
    <mergeCell ref="AD37:AX37"/>
    <mergeCell ref="W38:AF38"/>
    <mergeCell ref="AH38:AN38"/>
    <mergeCell ref="AO38:AP38"/>
    <mergeCell ref="AQ38:AR38"/>
    <mergeCell ref="AT38:AU38"/>
    <mergeCell ref="AW38:AX38"/>
    <mergeCell ref="W37:X37"/>
    <mergeCell ref="Y39:Z39"/>
    <mergeCell ref="AB39:AC39"/>
    <mergeCell ref="AD39:AX39"/>
    <mergeCell ref="W40:AF40"/>
    <mergeCell ref="AH40:AN40"/>
    <mergeCell ref="AO40:AP40"/>
    <mergeCell ref="AQ40:AR40"/>
    <mergeCell ref="AT40:AU40"/>
    <mergeCell ref="AW40:AX40"/>
    <mergeCell ref="W39:X39"/>
    <mergeCell ref="Y41:Z41"/>
    <mergeCell ref="AB41:AC41"/>
    <mergeCell ref="AD41:AX41"/>
    <mergeCell ref="W42:AF42"/>
    <mergeCell ref="AH42:AN42"/>
    <mergeCell ref="AO42:AP42"/>
    <mergeCell ref="AQ42:AR42"/>
    <mergeCell ref="AT42:AU42"/>
    <mergeCell ref="AW42:AX42"/>
    <mergeCell ref="W41:X41"/>
    <mergeCell ref="Y43:Z43"/>
    <mergeCell ref="AB43:AC43"/>
    <mergeCell ref="AD43:AX43"/>
    <mergeCell ref="W44:AF44"/>
    <mergeCell ref="AH44:AN44"/>
    <mergeCell ref="AO44:AP44"/>
    <mergeCell ref="AQ44:AR44"/>
    <mergeCell ref="AT44:AU44"/>
    <mergeCell ref="AW44:AX44"/>
    <mergeCell ref="W43:X43"/>
    <mergeCell ref="R40:V40"/>
    <mergeCell ref="R41:V41"/>
    <mergeCell ref="R42:V42"/>
    <mergeCell ref="R43:V43"/>
    <mergeCell ref="R35:V35"/>
    <mergeCell ref="R36:V36"/>
    <mergeCell ref="R37:V37"/>
    <mergeCell ref="R38:V38"/>
    <mergeCell ref="R39:V39"/>
    <mergeCell ref="M9:Q10"/>
    <mergeCell ref="M13:Q14"/>
    <mergeCell ref="M15:Q16"/>
    <mergeCell ref="M17:Q18"/>
    <mergeCell ref="M19:Q20"/>
    <mergeCell ref="M21:Q22"/>
    <mergeCell ref="M23:Q24"/>
    <mergeCell ref="M25:Q26"/>
    <mergeCell ref="M27:Q28"/>
    <mergeCell ref="M29:Q30"/>
    <mergeCell ref="M31:Q32"/>
    <mergeCell ref="M33:Q34"/>
    <mergeCell ref="M35:Q36"/>
    <mergeCell ref="M37:Q38"/>
    <mergeCell ref="M39:Q40"/>
    <mergeCell ref="M41:Q42"/>
    <mergeCell ref="M43:Q44"/>
    <mergeCell ref="F25:L26"/>
    <mergeCell ref="F37:L38"/>
    <mergeCell ref="F39:L40"/>
    <mergeCell ref="F41:L42"/>
    <mergeCell ref="F43:L44"/>
  </mergeCells>
  <phoneticPr fontId="1"/>
  <printOptions horizontalCentered="1"/>
  <pageMargins left="0.39370078740157483" right="0.19685039370078741" top="0.39370078740157483" bottom="0.19685039370078741" header="0.31496062992125984" footer="0.31496062992125984"/>
  <pageSetup paperSize="9" scale="77" orientation="portrait" horizontalDpi="1200" verticalDpi="1200" r:id="rId1"/>
  <ignoredErrors>
    <ignoredError sqref="AB11 Y11 AQ12 AT12 AW1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AM17"/>
  <sheetViews>
    <sheetView showGridLines="0" showRowColHeaders="0" zoomScaleNormal="100" workbookViewId="0">
      <selection activeCell="E9" sqref="E9:R9"/>
    </sheetView>
  </sheetViews>
  <sheetFormatPr defaultColWidth="2.6328125" defaultRowHeight="13" x14ac:dyDescent="0.2"/>
  <cols>
    <col min="1" max="1" width="3.6328125" customWidth="1"/>
  </cols>
  <sheetData>
    <row r="1" spans="2:39" ht="28.5" customHeight="1" x14ac:dyDescent="0.2">
      <c r="B1" s="286" t="s">
        <v>201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  <c r="AI1" s="286"/>
      <c r="AJ1" s="286"/>
      <c r="AK1" s="286"/>
      <c r="AL1" s="286"/>
      <c r="AM1" s="286"/>
    </row>
    <row r="2" spans="2:39" ht="24.75" customHeight="1" x14ac:dyDescent="0.2">
      <c r="B2" s="287" t="s">
        <v>171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  <c r="AJ2" s="287"/>
      <c r="AK2" s="287"/>
      <c r="AL2" s="287"/>
      <c r="AM2" s="287"/>
    </row>
    <row r="3" spans="2:39" ht="19.5" hidden="1" customHeight="1" x14ac:dyDescent="0.2"/>
    <row r="4" spans="2:39" ht="20.149999999999999" customHeight="1" x14ac:dyDescent="0.2">
      <c r="B4" s="288" t="s">
        <v>204</v>
      </c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288"/>
      <c r="AJ4" s="288"/>
      <c r="AK4" s="288"/>
      <c r="AL4" s="288"/>
      <c r="AM4" s="288"/>
    </row>
    <row r="5" spans="2:39" ht="20.149999999999999" customHeight="1" x14ac:dyDescent="0.2">
      <c r="C5" t="s">
        <v>202</v>
      </c>
    </row>
    <row r="6" spans="2:39" ht="13.5" customHeight="1" x14ac:dyDescent="0.2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</row>
    <row r="7" spans="2:39" ht="20.149999999999999" customHeight="1" x14ac:dyDescent="0.2">
      <c r="B7" s="43" t="s">
        <v>203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spans="2:39" ht="20.149999999999999" customHeight="1" x14ac:dyDescent="0.2">
      <c r="B8" s="289" t="s">
        <v>13</v>
      </c>
      <c r="C8" s="289"/>
      <c r="D8" s="289"/>
      <c r="E8" s="289" t="s">
        <v>166</v>
      </c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 t="s">
        <v>167</v>
      </c>
      <c r="T8" s="289"/>
      <c r="U8" s="289"/>
      <c r="V8" s="289"/>
      <c r="W8" s="289"/>
      <c r="X8" s="289"/>
      <c r="Y8" s="289"/>
    </row>
    <row r="9" spans="2:39" ht="20.149999999999999" customHeight="1" x14ac:dyDescent="0.2">
      <c r="B9" s="289" t="s">
        <v>168</v>
      </c>
      <c r="C9" s="289"/>
      <c r="D9" s="289"/>
      <c r="E9" s="67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  <c r="S9" s="63"/>
      <c r="T9" s="63"/>
      <c r="U9" s="63"/>
      <c r="V9" s="63"/>
      <c r="W9" s="63"/>
      <c r="X9" s="63"/>
      <c r="Y9" s="63"/>
    </row>
    <row r="10" spans="2:39" ht="20.149999999999999" customHeight="1" x14ac:dyDescent="0.2">
      <c r="B10" s="289" t="s">
        <v>169</v>
      </c>
      <c r="C10" s="289"/>
      <c r="D10" s="289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</row>
    <row r="11" spans="2:39" ht="20.149999999999999" customHeight="1" x14ac:dyDescent="0.2">
      <c r="B11" s="289" t="s">
        <v>170</v>
      </c>
      <c r="C11" s="289"/>
      <c r="D11" s="289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</row>
    <row r="14" spans="2:39" ht="20.149999999999999" customHeight="1" x14ac:dyDescent="0.2">
      <c r="B14" s="290" t="s">
        <v>205</v>
      </c>
      <c r="C14" s="290"/>
      <c r="D14" s="290"/>
      <c r="E14" s="290"/>
      <c r="F14" s="290"/>
      <c r="G14" s="290"/>
      <c r="H14" s="290"/>
      <c r="I14" s="290"/>
      <c r="J14" s="290"/>
      <c r="K14" s="290"/>
      <c r="L14" s="290"/>
      <c r="M14" s="290"/>
      <c r="N14" s="290"/>
      <c r="O14" s="290"/>
      <c r="P14" s="290"/>
      <c r="Q14" s="290"/>
      <c r="R14" s="290"/>
      <c r="S14" s="290"/>
      <c r="T14" s="290"/>
      <c r="U14" s="290"/>
      <c r="V14" s="290"/>
      <c r="W14" s="290"/>
      <c r="X14" s="290"/>
      <c r="Y14" s="290"/>
      <c r="Z14" s="290"/>
      <c r="AA14" s="290"/>
      <c r="AB14" s="290"/>
      <c r="AC14" s="290"/>
      <c r="AD14" s="290"/>
      <c r="AE14" s="290"/>
      <c r="AF14" s="290"/>
      <c r="AG14" s="290"/>
      <c r="AH14" s="290"/>
      <c r="AI14" s="290"/>
      <c r="AJ14" s="290"/>
      <c r="AK14" s="290"/>
      <c r="AL14" s="290"/>
      <c r="AM14" s="290"/>
    </row>
    <row r="15" spans="2:39" ht="20.149999999999999" customHeight="1" x14ac:dyDescent="0.2"/>
    <row r="16" spans="2:39" ht="20.149999999999999" customHeight="1" x14ac:dyDescent="0.2">
      <c r="B16" t="s">
        <v>206</v>
      </c>
    </row>
    <row r="17" spans="2:8" ht="24.75" customHeight="1" x14ac:dyDescent="0.2">
      <c r="B17" s="291" t="s">
        <v>172</v>
      </c>
      <c r="C17" s="291"/>
      <c r="D17" s="291"/>
      <c r="E17" s="292"/>
      <c r="F17" s="292"/>
      <c r="G17" s="292"/>
      <c r="H17" s="292"/>
    </row>
  </sheetData>
  <mergeCells count="18">
    <mergeCell ref="B11:D11"/>
    <mergeCell ref="E11:R11"/>
    <mergeCell ref="S11:Y11"/>
    <mergeCell ref="B14:AM14"/>
    <mergeCell ref="B17:D17"/>
    <mergeCell ref="E17:H17"/>
    <mergeCell ref="B9:D9"/>
    <mergeCell ref="E9:R9"/>
    <mergeCell ref="S9:Y9"/>
    <mergeCell ref="B10:D10"/>
    <mergeCell ref="E10:R10"/>
    <mergeCell ref="S10:Y10"/>
    <mergeCell ref="B1:AM1"/>
    <mergeCell ref="B2:AM2"/>
    <mergeCell ref="B4:AM4"/>
    <mergeCell ref="B8:D8"/>
    <mergeCell ref="E8:R8"/>
    <mergeCell ref="S8:Y8"/>
  </mergeCells>
  <phoneticPr fontId="1"/>
  <dataValidations count="1">
    <dataValidation type="whole" allowBlank="1" showInputMessage="1" showErrorMessage="1" sqref="E17:H17" xr:uid="{00000000-0002-0000-0600-000000000000}">
      <formula1>0</formula1>
      <formula2>9999</formula2>
    </dataValidation>
  </dataValidation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11</vt:i4>
      </vt:variant>
    </vt:vector>
  </HeadingPairs>
  <TitlesOfParts>
    <vt:vector size="18" baseType="lpstr">
      <vt:lpstr>NAME_DEF</vt:lpstr>
      <vt:lpstr>登録事項</vt:lpstr>
      <vt:lpstr>登録事項 (サンプル)</vt:lpstr>
      <vt:lpstr>申込書</vt:lpstr>
      <vt:lpstr>申込書（サンプル）</vt:lpstr>
      <vt:lpstr>会員情報</vt:lpstr>
      <vt:lpstr>【旧】登録事項</vt:lpstr>
      <vt:lpstr>DEAF健聴者</vt:lpstr>
      <vt:lpstr>【旧】登録事項!Print_Area</vt:lpstr>
      <vt:lpstr>会員情報!Print_Area</vt:lpstr>
      <vt:lpstr>申込書!Print_Area</vt:lpstr>
      <vt:lpstr>'申込書（サンプル）'!Print_Area</vt:lpstr>
      <vt:lpstr>登録事項!Print_Area</vt:lpstr>
      <vt:lpstr>'登録事項 (サンプル)'!Print_Area</vt:lpstr>
      <vt:lpstr>VOID</vt:lpstr>
      <vt:lpstr>チーム区分</vt:lpstr>
      <vt:lpstr>会員非会員</vt:lpstr>
      <vt:lpstr>県名</vt:lpstr>
    </vt:vector>
  </TitlesOfParts>
  <Manager>田村 公信</Manager>
  <Company>富士ソフト企画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第5回DEAFマスターズカップ</dc:title>
  <dc:subject>参加申込書</dc:subject>
  <dc:creator>田村 公信</dc:creator>
  <cp:keywords>DEAF</cp:keywords>
  <cp:lastModifiedBy>H.TAKATA</cp:lastModifiedBy>
  <cp:lastPrinted>2019-09-08T06:16:36Z</cp:lastPrinted>
  <dcterms:created xsi:type="dcterms:W3CDTF">2017-07-31T07:43:08Z</dcterms:created>
  <dcterms:modified xsi:type="dcterms:W3CDTF">2019-09-08T06:18:01Z</dcterms:modified>
  <cp:category>参加申込書</cp:category>
</cp:coreProperties>
</file>